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7f896e8294a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Painel" sheetId="1" r:id="Rbd75e1f95af440ee"/>
    <x:sheet xmlns:r="http://schemas.openxmlformats.org/officeDocument/2006/relationships" name="01_Quesitos" sheetId="2" r:id="R33098eef9c7146e3"/>
    <x:sheet xmlns:r="http://schemas.openxmlformats.org/officeDocument/2006/relationships" name="02_Evidencias" sheetId="3" r:id="R9fad6d8755844284"/>
    <x:sheet xmlns:r="http://schemas.openxmlformats.org/officeDocument/2006/relationships" name="03_Contratacoes" sheetId="4" r:id="R4a2d223eec064e95"/>
    <x:sheet xmlns:r="http://schemas.openxmlformats.org/officeDocument/2006/relationships" name="03A_Base_TCM" sheetId="5" r:id="R1c97ec5575b440b0"/>
    <x:sheet xmlns:r="http://schemas.openxmlformats.org/officeDocument/2006/relationships" name="03B_Conciliacao" sheetId="6" r:id="R92c16860a3ef4a44"/>
    <x:sheet xmlns:r="http://schemas.openxmlformats.org/officeDocument/2006/relationships" name="03C_Controle_PCMGE015" sheetId="7" r:id="R90ebc667fe11434e"/>
    <x:sheet xmlns:r="http://schemas.openxmlformats.org/officeDocument/2006/relationships" name="03D_Excecoes" sheetId="8" r:id="R72be468825af4542"/>
    <x:sheet xmlns:r="http://schemas.openxmlformats.org/officeDocument/2006/relationships" name="04_Dotacao" sheetId="9" r:id="R792cc0cc53c342a5"/>
    <x:sheet xmlns:r="http://schemas.openxmlformats.org/officeDocument/2006/relationships" name="05_Execucao" sheetId="10" r:id="Ra4fbea39d7d94f08"/>
    <x:sheet xmlns:r="http://schemas.openxmlformats.org/officeDocument/2006/relationships" name="06_Caixa_Fontes" sheetId="11" r:id="Rcd16615c4af14e9b"/>
    <x:sheet xmlns:r="http://schemas.openxmlformats.org/officeDocument/2006/relationships" name="07_Indicadores" sheetId="12" r:id="R456c8d7596f74efc"/>
    <x:sheet xmlns:r="http://schemas.openxmlformats.org/officeDocument/2006/relationships" name="08_Prioridades" sheetId="13" r:id="Ra8fc27e93bc34537"/>
    <x:sheet xmlns:r="http://schemas.openxmlformats.org/officeDocument/2006/relationships" name="09_Matriz_Respostas" sheetId="14" r:id="Ra8b83d95967443a4"/>
    <x:sheet xmlns:r="http://schemas.openxmlformats.org/officeDocument/2006/relationships" name="10_Sintese" sheetId="15" r:id="R7c52d128f11e4a6f"/>
    <x:sheet xmlns:r="http://schemas.openxmlformats.org/officeDocument/2006/relationships" name="11_Fontes" sheetId="16" r:id="Rc875be907bf54386"/>
    <x:sheet xmlns:r="http://schemas.openxmlformats.org/officeDocument/2006/relationships" name="12_Controle_Prompt" sheetId="17" r:id="R53807c18697641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%"/>
    <x:numFmt numFmtId="201" formatCode="dd/mm/yyyy"/>
    <x:numFmt numFmtId="202" formatCode="&quot;R$&quot; #,##0.00"/>
    <x:numFmt numFmtId="203" formatCode="0.0%"/>
  </x:numFmts>
  <x:fonts count="11">
    <x:font>
      <x:sz val="11"/>
      <x:name val="Carlito"/>
    </x:font>
    <x:font>
      <x:sz val="11"/>
      <x:name val="Century Gothic"/>
    </x:font>
    <x:font>
      <x:b/>
      <x:sz val="18"/>
      <x:color rgb="FFFFFFFF"/>
      <x:name val="Century Gothic"/>
    </x:font>
    <x:font>
      <x:b/>
      <x:sz val="10"/>
      <x:color rgb="FFFFFFFF"/>
      <x:name val="Century Gothic"/>
    </x:font>
    <x:font>
      <x:sz val="10"/>
      <x:color rgb="FF202020"/>
      <x:name val="Century Gothic"/>
    </x:font>
    <x:font>
      <x:b/>
      <x:sz val="11"/>
      <x:color rgb="FF003E2F"/>
      <x:name val="Century Gothic"/>
    </x:font>
    <x:font>
      <x:b/>
      <x:sz val="20"/>
      <x:color rgb="FF003E2F"/>
      <x:name val="Century Gothic"/>
    </x:font>
    <x:font>
      <x:i/>
      <x:sz val="11"/>
      <x:color rgb="FF66736D"/>
      <x:name val="Century Gothic"/>
    </x:font>
    <x:font>
      <x:sz val="11"/>
      <x:color rgb="FF003E2F"/>
      <x:name val="Century Gothic"/>
    </x:font>
    <x:font>
      <x:b/>
      <x:sz val="10"/>
      <x:color rgb="FF003E2F"/>
      <x:name val="Century Gothic"/>
    </x:font>
    <x:font>
      <x:sz val="10"/>
      <x:color rgb="FF003E2F"/>
      <x:name val="Century Gothic"/>
    </x:font>
  </x:fonts>
  <x:fills count="10">
    <x:fill>
      <x:patternFill patternType="none"/>
    </x:fill>
    <x:fill>
      <x:patternFill patternType="gray125"/>
    </x:fill>
    <x:fill>
      <x:patternFill patternType="solid">
        <x:fgColor rgb="FF006B3C"/>
      </x:patternFill>
    </x:fill>
    <x:fill>
      <x:patternFill patternType="solid">
        <x:fgColor rgb="FF003E2F"/>
      </x:patternFill>
    </x:fill>
    <x:fill>
      <x:patternFill patternType="solid">
        <x:fgColor rgb="FFFFFFFF"/>
      </x:patternFill>
    </x:fill>
    <x:fill>
      <x:patternFill patternType="solid">
        <x:fgColor rgb="FFE7F3ED"/>
      </x:patternFill>
    </x:fill>
    <x:fill>
      <x:patternFill patternType="solid">
        <x:fgColor rgb="FFFFF3D4"/>
      </x:patternFill>
    </x:fill>
    <x:fill>
      <x:patternFill patternType="solid">
        <x:fgColor rgb="FFF6F8F7"/>
      </x:patternFill>
    </x:fill>
    <x:fill>
      <x:patternFill patternType="solid">
        <x:fgColor rgb="FFFFF8E1"/>
      </x:patternFill>
    </x:fill>
    <x:fill>
      <x:patternFill patternType="solid">
        <x:fgColor rgb="FFEEF3F1"/>
      </x:patternFill>
    </x:fill>
  </x:fills>
  <x:borders count="37">
    <x:border/>
    <x:border>
      <x:left style="thin">
        <x:color rgb="FFD7E2DD"/>
      </x:left>
      <x:right style="thin">
        <x:color rgb="FFD7E2DD"/>
      </x:right>
      <x:top style="thin">
        <x:color rgb="FFD7E2DD"/>
      </x:top>
      <x:bottom style="thin">
        <x:color rgb="FFD7E2DD"/>
      </x:bottom>
    </x:border>
    <x:border>
      <x:bottom style="thin">
        <x:color rgb="FFDDE5E1"/>
      </x:bottom>
    </x:border>
    <x:border>
      <x:top style="thin">
        <x:color rgb="FFDDE5E1"/>
      </x:top>
      <x:bottom style="thin">
        <x:color rgb="FFDDE5E1"/>
      </x:bottom>
    </x:border>
    <x:border>
      <x:bottom style="medium">
        <x:color rgb="FF006B3C"/>
      </x:bottom>
    </x:border>
    <x:border>
      <x:left style="medium">
        <x:color rgb="FFDDAA2A"/>
      </x:left>
      <x:top style="medium">
        <x:color rgb="FFDDAA2A"/>
      </x:top>
    </x:border>
    <x:border>
      <x:top style="medium">
        <x:color rgb="FFDDAA2A"/>
      </x:top>
    </x:border>
    <x:border>
      <x:right style="medium">
        <x:color rgb="FFDDAA2A"/>
      </x:right>
      <x:top style="medium">
        <x:color rgb="FFDDAA2A"/>
      </x:top>
    </x:border>
    <x:border>
      <x:left style="medium">
        <x:color rgb="FFDDAA2A"/>
      </x:left>
    </x:border>
    <x:border>
      <x:right style="medium">
        <x:color rgb="FFDDAA2A"/>
      </x:right>
    </x:border>
    <x:border>
      <x:left style="medium">
        <x:color rgb="FFDDAA2A"/>
      </x:left>
      <x:bottom style="medium">
        <x:color rgb="FFDDAA2A"/>
      </x:bottom>
    </x:border>
    <x:border>
      <x:bottom style="medium">
        <x:color rgb="FFDDAA2A"/>
      </x:bottom>
    </x:border>
    <x:border>
      <x:right style="medium">
        <x:color rgb="FFDDAA2A"/>
      </x:right>
      <x:bottom style="medium">
        <x:color rgb="FFDDAA2A"/>
      </x:bottom>
    </x:border>
    <x:border>
      <x:left style="thin">
        <x:color rgb="FFD7E2DD"/>
      </x:left>
      <x:top style="thin">
        <x:color rgb="FFD7E2DD"/>
      </x:top>
    </x:border>
    <x:border>
      <x:top style="thin">
        <x:color rgb="FFD7E2DD"/>
      </x:top>
    </x:border>
    <x:border>
      <x:right style="thin">
        <x:color rgb="FFD7E2DD"/>
      </x:right>
      <x:top style="thin">
        <x:color rgb="FFD7E2DD"/>
      </x:top>
    </x:border>
    <x:border>
      <x:left style="thin">
        <x:color rgb="FFD7E2DD"/>
      </x:left>
    </x:border>
    <x:border>
      <x:right style="thin">
        <x:color rgb="FFD7E2DD"/>
      </x:right>
    </x:border>
    <x:border>
      <x:left style="thin">
        <x:color rgb="FFD7E2DD"/>
      </x:left>
      <x:bottom style="thin">
        <x:color rgb="FFD7E2DD"/>
      </x:bottom>
    </x:border>
    <x:border>
      <x:bottom style="thin">
        <x:color rgb="FFD7E2DD"/>
      </x:bottom>
    </x:border>
    <x:border>
      <x:right style="thin">
        <x:color rgb="FFD7E2DD"/>
      </x:right>
      <x:bottom style="thin">
        <x:color rgb="FFD7E2DD"/>
      </x:bottom>
    </x:border>
    <x:border>
      <x:left style="thin">
        <x:color rgb="FF006B3C"/>
      </x:left>
      <x:top style="thin">
        <x:color rgb="FF006B3C"/>
      </x:top>
    </x:border>
    <x:border>
      <x:top style="thin">
        <x:color rgb="FF006B3C"/>
      </x:top>
    </x:border>
    <x:border>
      <x:right style="thin">
        <x:color rgb="FF006B3C"/>
      </x:right>
      <x:top style="thin">
        <x:color rgb="FF006B3C"/>
      </x:top>
    </x:border>
    <x:border>
      <x:left style="thin">
        <x:color rgb="FF006B3C"/>
      </x:left>
    </x:border>
    <x:border>
      <x:right style="thin">
        <x:color rgb="FF006B3C"/>
      </x:right>
    </x:border>
    <x:border>
      <x:left style="thin">
        <x:color rgb="FF006B3C"/>
      </x:left>
      <x:bottom style="thin">
        <x:color rgb="FF006B3C"/>
      </x:bottom>
    </x:border>
    <x:border>
      <x:bottom style="thin">
        <x:color rgb="FF006B3C"/>
      </x:bottom>
    </x:border>
    <x:border>
      <x:right style="thin">
        <x:color rgb="FF006B3C"/>
      </x:right>
      <x:bottom style="thin">
        <x:color rgb="FF006B3C"/>
      </x:bottom>
    </x:border>
    <x:border>
      <x:left style="thin">
        <x:color rgb="FFDDAA2A"/>
      </x:left>
      <x:top style="thin">
        <x:color rgb="FFDDAA2A"/>
      </x:top>
    </x:border>
    <x:border>
      <x:top style="thin">
        <x:color rgb="FFDDAA2A"/>
      </x:top>
    </x:border>
    <x:border>
      <x:right style="thin">
        <x:color rgb="FFDDAA2A"/>
      </x:right>
      <x:top style="thin">
        <x:color rgb="FFDDAA2A"/>
      </x:top>
    </x:border>
    <x:border>
      <x:left style="thin">
        <x:color rgb="FFDDAA2A"/>
      </x:left>
    </x:border>
    <x:border>
      <x:right style="thin">
        <x:color rgb="FFDDAA2A"/>
      </x:right>
    </x:border>
    <x:border>
      <x:left style="thin">
        <x:color rgb="FFDDAA2A"/>
      </x:left>
      <x:bottom style="thin">
        <x:color rgb="FFDDAA2A"/>
      </x:bottom>
    </x:border>
    <x:border>
      <x:bottom style="thin">
        <x:color rgb="FFDDAA2A"/>
      </x:bottom>
    </x:border>
    <x:border>
      <x:right style="thin">
        <x:color rgb="FFDDAA2A"/>
      </x:right>
      <x:bottom style="thin">
        <x:color rgb="FFDDAA2A"/>
      </x:bottom>
    </x:border>
  </x:borders>
  <x:cellStyleXfs count="1">
    <x:xf numFmtId="0" fontId="0" fillId="0" borderId="0"/>
  </x:cellStyleXfs>
  <x:cellXfs count="16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2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2" xfId="0" applyNumberFormat="1" applyFont="1" applyFill="1" applyBorder="1" applyAlignment="1">
      <x:alignment wrapText="1"/>
    </x:xf>
    <x:xf numFmtId="0" fontId="4" fillId="4" borderId="3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horizontal="left" wrapText="1"/>
    </x:xf>
    <x:xf numFmtId="0" fontId="4" fillId="4" borderId="3" xfId="0" applyNumberFormat="1" applyFont="1" applyFill="1" applyBorder="1" applyAlignment="1">
      <x:alignment horizontal="left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4" borderId="3" xfId="0" applyNumberFormat="1" applyFont="1" applyFill="1" applyBorder="1" applyAlignment="1">
      <x:alignment horizontal="left" vertical="top" wrapText="1"/>
    </x:xf>
    <x:xf numFmtId="200" fontId="4" fillId="4" borderId="3" xfId="0" applyNumberFormat="1" applyFont="1" applyFill="1" applyBorder="1" applyAlignment="1">
      <x:alignment horizontal="left"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4" xfId="0" applyNumberFormat="1" applyFont="1" applyFill="1" applyBorder="1"/>
    <x:xf numFmtId="0" fontId="5" fillId="5" borderId="4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5" xfId="0" applyNumberFormat="1" applyFont="1" applyFill="1" applyBorder="1"/>
    <x:xf numFmtId="0" fontId="6" fillId="6" borderId="6" xfId="0" applyNumberFormat="1" applyFont="1" applyFill="1" applyBorder="1"/>
    <x:xf numFmtId="0" fontId="6" fillId="6" borderId="7" xfId="0" applyNumberFormat="1" applyFont="1" applyFill="1" applyBorder="1"/>
    <x:xf numFmtId="0" fontId="6" fillId="6" borderId="8" xfId="0" applyNumberFormat="1" applyFont="1" applyFill="1" applyBorder="1"/>
    <x:xf numFmtId="0" fontId="6" fillId="6" borderId="9" xfId="0" applyNumberFormat="1" applyFont="1" applyFill="1" applyBorder="1"/>
    <x:xf numFmtId="0" fontId="6" fillId="6" borderId="10" xfId="0" applyNumberFormat="1" applyFont="1" applyFill="1" applyBorder="1"/>
    <x:xf numFmtId="0" fontId="6" fillId="6" borderId="11" xfId="0" applyNumberFormat="1" applyFont="1" applyFill="1" applyBorder="1"/>
    <x:xf numFmtId="0" fontId="6" fillId="6" borderId="12" xfId="0" applyNumberFormat="1" applyFont="1" applyFill="1" applyBorder="1"/>
    <x:xf numFmtId="0" fontId="6" fillId="6" borderId="5" xfId="0" applyNumberFormat="1" applyFont="1" applyFill="1" applyBorder="1" applyAlignment="1">
      <x:alignment horizontal="center"/>
    </x:xf>
    <x:xf numFmtId="0" fontId="6" fillId="6" borderId="6" xfId="0" applyNumberFormat="1" applyFont="1" applyFill="1" applyBorder="1" applyAlignment="1">
      <x:alignment horizontal="center"/>
    </x:xf>
    <x:xf numFmtId="0" fontId="6" fillId="6" borderId="7" xfId="0" applyNumberFormat="1" applyFont="1" applyFill="1" applyBorder="1" applyAlignment="1">
      <x:alignment horizontal="center"/>
    </x:xf>
    <x:xf numFmtId="0" fontId="6" fillId="6" borderId="8" xfId="0" applyNumberFormat="1" applyFont="1" applyFill="1" applyBorder="1" applyAlignment="1">
      <x:alignment horizontal="center"/>
    </x:xf>
    <x:xf numFmtId="0" fontId="6" fillId="6" borderId="0" xfId="0" applyNumberFormat="1" applyFont="1" applyFill="1" applyBorder="1" applyAlignment="1">
      <x:alignment horizontal="center"/>
    </x:xf>
    <x:xf numFmtId="0" fontId="6" fillId="6" borderId="9" xfId="0" applyNumberFormat="1" applyFont="1" applyFill="1" applyBorder="1" applyAlignment="1">
      <x:alignment horizontal="center"/>
    </x:xf>
    <x:xf numFmtId="0" fontId="6" fillId="6" borderId="10" xfId="0" applyNumberFormat="1" applyFont="1" applyFill="1" applyBorder="1" applyAlignment="1">
      <x:alignment horizontal="center"/>
    </x:xf>
    <x:xf numFmtId="0" fontId="6" fillId="6" borderId="11" xfId="0" applyNumberFormat="1" applyFont="1" applyFill="1" applyBorder="1" applyAlignment="1">
      <x:alignment horizontal="center"/>
    </x:xf>
    <x:xf numFmtId="0" fontId="6" fillId="6" borderId="12" xfId="0" applyNumberFormat="1" applyFont="1" applyFill="1" applyBorder="1" applyAlignment="1">
      <x:alignment horizontal="center"/>
    </x:xf>
    <x:xf numFmtId="0" fontId="6" fillId="6" borderId="5" xfId="0" applyNumberFormat="1" applyFont="1" applyFill="1" applyBorder="1" applyAlignment="1">
      <x:alignment horizontal="center" vertical="center"/>
    </x:xf>
    <x:xf numFmtId="0" fontId="6" fillId="6" borderId="6" xfId="0" applyNumberFormat="1" applyFont="1" applyFill="1" applyBorder="1" applyAlignment="1">
      <x:alignment horizontal="center" vertical="center"/>
    </x:xf>
    <x:xf numFmtId="0" fontId="6" fillId="6" borderId="7" xfId="0" applyNumberFormat="1" applyFont="1" applyFill="1" applyBorder="1" applyAlignment="1">
      <x:alignment horizontal="center" vertical="center"/>
    </x:xf>
    <x:xf numFmtId="0" fontId="6" fillId="6" borderId="8" xfId="0" applyNumberFormat="1" applyFont="1" applyFill="1" applyBorder="1" applyAlignment="1">
      <x:alignment horizontal="center" vertical="center"/>
    </x:xf>
    <x:xf numFmtId="0" fontId="6" fillId="6" borderId="0" xfId="0" applyNumberFormat="1" applyFont="1" applyFill="1" applyBorder="1" applyAlignment="1">
      <x:alignment horizontal="center" vertical="center"/>
    </x:xf>
    <x:xf numFmtId="0" fontId="6" fillId="6" borderId="9" xfId="0" applyNumberFormat="1" applyFont="1" applyFill="1" applyBorder="1" applyAlignment="1">
      <x:alignment horizontal="center" vertical="center"/>
    </x:xf>
    <x:xf numFmtId="0" fontId="6" fillId="6" borderId="10" xfId="0" applyNumberFormat="1" applyFont="1" applyFill="1" applyBorder="1" applyAlignment="1">
      <x:alignment horizontal="center" vertical="center"/>
    </x:xf>
    <x:xf numFmtId="0" fontId="6" fillId="6" borderId="11" xfId="0" applyNumberFormat="1" applyFont="1" applyFill="1" applyBorder="1" applyAlignment="1">
      <x:alignment horizontal="center" vertical="center"/>
    </x:xf>
    <x:xf numFmtId="0" fontId="6" fillId="6" borderId="12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13" xfId="0" applyNumberFormat="1" applyFont="1" applyFill="1" applyBorder="1"/>
    <x:xf numFmtId="0" fontId="7" fillId="7" borderId="14" xfId="0" applyNumberFormat="1" applyFont="1" applyFill="1" applyBorder="1"/>
    <x:xf numFmtId="0" fontId="7" fillId="7" borderId="15" xfId="0" applyNumberFormat="1" applyFont="1" applyFill="1" applyBorder="1"/>
    <x:xf numFmtId="0" fontId="7" fillId="7" borderId="16" xfId="0" applyNumberFormat="1" applyFont="1" applyFill="1" applyBorder="1"/>
    <x:xf numFmtId="0" fontId="7" fillId="7" borderId="17" xfId="0" applyNumberFormat="1" applyFont="1" applyFill="1" applyBorder="1"/>
    <x:xf numFmtId="0" fontId="7" fillId="7" borderId="18" xfId="0" applyNumberFormat="1" applyFont="1" applyFill="1" applyBorder="1"/>
    <x:xf numFmtId="0" fontId="7" fillId="7" borderId="19" xfId="0" applyNumberFormat="1" applyFont="1" applyFill="1" applyBorder="1"/>
    <x:xf numFmtId="0" fontId="7" fillId="7" borderId="20" xfId="0" applyNumberFormat="1" applyFont="1" applyFill="1" applyBorder="1"/>
    <x:xf numFmtId="0" fontId="7" fillId="7" borderId="13" xfId="0" applyNumberFormat="1" applyFont="1" applyFill="1" applyBorder="1" applyAlignment="1">
      <x:alignment wrapText="1"/>
    </x:xf>
    <x:xf numFmtId="0" fontId="7" fillId="7" borderId="14" xfId="0" applyNumberFormat="1" applyFont="1" applyFill="1" applyBorder="1" applyAlignment="1">
      <x:alignment wrapText="1"/>
    </x:xf>
    <x:xf numFmtId="0" fontId="7" fillId="7" borderId="15" xfId="0" applyNumberFormat="1" applyFont="1" applyFill="1" applyBorder="1" applyAlignment="1">
      <x:alignment wrapText="1"/>
    </x:xf>
    <x:xf numFmtId="0" fontId="7" fillId="7" borderId="16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wrapText="1"/>
    </x:xf>
    <x:xf numFmtId="0" fontId="7" fillId="7" borderId="17" xfId="0" applyNumberFormat="1" applyFont="1" applyFill="1" applyBorder="1" applyAlignment="1">
      <x:alignment wrapText="1"/>
    </x:xf>
    <x:xf numFmtId="0" fontId="7" fillId="7" borderId="18" xfId="0" applyNumberFormat="1" applyFont="1" applyFill="1" applyBorder="1" applyAlignment="1">
      <x:alignment wrapText="1"/>
    </x:xf>
    <x:xf numFmtId="0" fontId="7" fillId="7" borderId="19" xfId="0" applyNumberFormat="1" applyFont="1" applyFill="1" applyBorder="1" applyAlignment="1">
      <x:alignment wrapText="1"/>
    </x:xf>
    <x:xf numFmtId="0" fontId="7" fillId="7" borderId="20" xfId="0" applyNumberFormat="1" applyFont="1" applyFill="1" applyBorder="1" applyAlignment="1">
      <x:alignment wrapText="1"/>
    </x:xf>
    <x:xf numFmtId="0" fontId="7" fillId="7" borderId="13" xfId="0" applyNumberFormat="1" applyFont="1" applyFill="1" applyBorder="1" applyAlignment="1">
      <x:alignment vertical="center" wrapText="1"/>
    </x:xf>
    <x:xf numFmtId="0" fontId="7" fillId="7" borderId="14" xfId="0" applyNumberFormat="1" applyFont="1" applyFill="1" applyBorder="1" applyAlignment="1">
      <x:alignment vertical="center" wrapText="1"/>
    </x:xf>
    <x:xf numFmtId="0" fontId="7" fillId="7" borderId="15" xfId="0" applyNumberFormat="1" applyFont="1" applyFill="1" applyBorder="1" applyAlignment="1">
      <x:alignment vertical="center" wrapText="1"/>
    </x:xf>
    <x:xf numFmtId="0" fontId="7" fillId="7" borderId="16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vertical="center" wrapText="1"/>
    </x:xf>
    <x:xf numFmtId="0" fontId="7" fillId="7" borderId="17" xfId="0" applyNumberFormat="1" applyFont="1" applyFill="1" applyBorder="1" applyAlignment="1">
      <x:alignment vertical="center" wrapText="1"/>
    </x:xf>
    <x:xf numFmtId="0" fontId="7" fillId="7" borderId="18" xfId="0" applyNumberFormat="1" applyFont="1" applyFill="1" applyBorder="1" applyAlignment="1">
      <x:alignment vertical="center" wrapText="1"/>
    </x:xf>
    <x:xf numFmtId="0" fontId="7" fillId="7" borderId="19" xfId="0" applyNumberFormat="1" applyFont="1" applyFill="1" applyBorder="1" applyAlignment="1">
      <x:alignment vertical="center" wrapText="1"/>
    </x:xf>
    <x:xf numFmtId="0" fontId="7" fillId="7" borderId="2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/>
    <x:xf numFmtId="0" fontId="8" fillId="5" borderId="21" xfId="0" applyNumberFormat="1" applyFont="1" applyFill="1" applyBorder="1"/>
    <x:xf numFmtId="0" fontId="8" fillId="5" borderId="22" xfId="0" applyNumberFormat="1" applyFont="1" applyFill="1" applyBorder="1"/>
    <x:xf numFmtId="0" fontId="8" fillId="5" borderId="23" xfId="0" applyNumberFormat="1" applyFont="1" applyFill="1" applyBorder="1"/>
    <x:xf numFmtId="0" fontId="8" fillId="5" borderId="24" xfId="0" applyNumberFormat="1" applyFont="1" applyFill="1" applyBorder="1"/>
    <x:xf numFmtId="0" fontId="8" fillId="5" borderId="25" xfId="0" applyNumberFormat="1" applyFont="1" applyFill="1" applyBorder="1"/>
    <x:xf numFmtId="0" fontId="8" fillId="5" borderId="26" xfId="0" applyNumberFormat="1" applyFont="1" applyFill="1" applyBorder="1"/>
    <x:xf numFmtId="0" fontId="8" fillId="5" borderId="27" xfId="0" applyNumberFormat="1" applyFont="1" applyFill="1" applyBorder="1"/>
    <x:xf numFmtId="0" fontId="8" fillId="5" borderId="28" xfId="0" applyNumberFormat="1" applyFont="1" applyFill="1" applyBorder="1"/>
    <x:xf numFmtId="0" fontId="8" fillId="5" borderId="21" xfId="0" applyNumberFormat="1" applyFont="1" applyFill="1" applyBorder="1" applyAlignment="1">
      <x:alignment wrapText="1"/>
    </x:xf>
    <x:xf numFmtId="0" fontId="8" fillId="5" borderId="22" xfId="0" applyNumberFormat="1" applyFont="1" applyFill="1" applyBorder="1" applyAlignment="1">
      <x:alignment wrapText="1"/>
    </x:xf>
    <x:xf numFmtId="0" fontId="8" fillId="5" borderId="23" xfId="0" applyNumberFormat="1" applyFont="1" applyFill="1" applyBorder="1" applyAlignment="1">
      <x:alignment wrapText="1"/>
    </x:xf>
    <x:xf numFmtId="0" fontId="8" fillId="5" borderId="24" xfId="0" applyNumberFormat="1" applyFont="1" applyFill="1" applyBorder="1" applyAlignment="1">
      <x:alignment wrapText="1"/>
    </x:xf>
    <x:xf numFmtId="0" fontId="8" fillId="5" borderId="0" xfId="0" applyNumberFormat="1" applyFont="1" applyFill="1" applyBorder="1" applyAlignment="1">
      <x:alignment wrapText="1"/>
    </x:xf>
    <x:xf numFmtId="0" fontId="8" fillId="5" borderId="25" xfId="0" applyNumberFormat="1" applyFont="1" applyFill="1" applyBorder="1" applyAlignment="1">
      <x:alignment wrapText="1"/>
    </x:xf>
    <x:xf numFmtId="0" fontId="8" fillId="5" borderId="26" xfId="0" applyNumberFormat="1" applyFont="1" applyFill="1" applyBorder="1" applyAlignment="1">
      <x:alignment wrapText="1"/>
    </x:xf>
    <x:xf numFmtId="0" fontId="8" fillId="5" borderId="27" xfId="0" applyNumberFormat="1" applyFont="1" applyFill="1" applyBorder="1" applyAlignment="1">
      <x:alignment wrapText="1"/>
    </x:xf>
    <x:xf numFmtId="0" fontId="8" fillId="5" borderId="28" xfId="0" applyNumberFormat="1" applyFont="1" applyFill="1" applyBorder="1" applyAlignment="1">
      <x:alignment wrapText="1"/>
    </x:xf>
    <x:xf numFmtId="0" fontId="8" fillId="5" borderId="21" xfId="0" applyNumberFormat="1" applyFont="1" applyFill="1" applyBorder="1" applyAlignment="1">
      <x:alignment vertical="center" wrapText="1"/>
    </x:xf>
    <x:xf numFmtId="0" fontId="8" fillId="5" borderId="22" xfId="0" applyNumberFormat="1" applyFont="1" applyFill="1" applyBorder="1" applyAlignment="1">
      <x:alignment vertical="center" wrapText="1"/>
    </x:xf>
    <x:xf numFmtId="0" fontId="8" fillId="5" borderId="23" xfId="0" applyNumberFormat="1" applyFont="1" applyFill="1" applyBorder="1" applyAlignment="1">
      <x:alignment vertical="center" wrapText="1"/>
    </x:xf>
    <x:xf numFmtId="0" fontId="8" fillId="5" borderId="24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8" fillId="5" borderId="25" xfId="0" applyNumberFormat="1" applyFont="1" applyFill="1" applyBorder="1" applyAlignment="1">
      <x:alignment vertical="center" wrapText="1"/>
    </x:xf>
    <x:xf numFmtId="0" fontId="8" fillId="5" borderId="26" xfId="0" applyNumberFormat="1" applyFont="1" applyFill="1" applyBorder="1" applyAlignment="1">
      <x:alignment vertical="center" wrapText="1"/>
    </x:xf>
    <x:xf numFmtId="0" fontId="8" fillId="5" borderId="27" xfId="0" applyNumberFormat="1" applyFont="1" applyFill="1" applyBorder="1" applyAlignment="1">
      <x:alignment vertical="center" wrapText="1"/>
    </x:xf>
    <x:xf numFmtId="0" fontId="8" fillId="5" borderId="28" xfId="0" applyNumberFormat="1" applyFont="1" applyFill="1" applyBorder="1" applyAlignment="1">
      <x:alignment vertical="center" wrapText="1"/>
    </x:xf>
    <x:xf numFmtId="0" fontId="4" fillId="5" borderId="2" xfId="0" applyNumberFormat="1" applyFont="1" applyFill="1" applyBorder="1" applyAlignment="1">
      <x:alignment horizontal="left" vertical="top" wrapText="1"/>
    </x:xf>
    <x:xf numFmtId="0" fontId="4" fillId="5" borderId="3" xfId="0" applyNumberFormat="1" applyFont="1" applyFill="1" applyBorder="1" applyAlignment="1">
      <x:alignment horizontal="left" vertical="top" wrapText="1"/>
    </x:xf>
    <x:xf numFmtId="0" fontId="9" fillId="5" borderId="2" xfId="0" applyNumberFormat="1" applyFont="1" applyFill="1" applyBorder="1" applyAlignment="1">
      <x:alignment horizontal="left" vertical="top" wrapText="1"/>
    </x:xf>
    <x:xf numFmtId="0" fontId="9" fillId="5" borderId="3" xfId="0" applyNumberFormat="1" applyFont="1" applyFill="1" applyBorder="1" applyAlignment="1">
      <x:alignment horizontal="left" vertical="top" wrapText="1"/>
    </x:xf>
    <x:xf numFmtId="0" fontId="9" fillId="5" borderId="1" xfId="0" applyNumberFormat="1" applyFont="1" applyFill="1" applyBorder="1" applyAlignment="1">
      <x:alignment horizontal="left" vertical="top" wrapText="1"/>
    </x:xf>
    <x:xf numFmtId="0" fontId="9" fillId="5" borderId="1" xfId="0" applyNumberFormat="1" applyFont="1" applyFill="1" applyBorder="1" applyAlignment="1">
      <x:alignment horizontal="center" vertical="top" wrapText="1"/>
    </x:xf>
    <x:xf numFmtId="0" fontId="9" fillId="5" borderId="1" xfId="0" applyNumberFormat="1" applyFont="1" applyFill="1" applyBorder="1" applyAlignment="1">
      <x:alignment horizontal="center" vertical="center" wrapText="1"/>
    </x:xf>
    <x:xf numFmtId="0" fontId="4" fillId="8" borderId="2" xfId="0" applyNumberFormat="1" applyFont="1" applyFill="1" applyBorder="1" applyAlignment="1">
      <x:alignment horizontal="left" vertical="top" wrapText="1"/>
    </x:xf>
    <x:xf numFmtId="0" fontId="4" fillId="8" borderId="3" xfId="0" applyNumberFormat="1" applyFont="1" applyFill="1" applyBorder="1" applyAlignment="1">
      <x:alignment horizontal="left" vertical="top" wrapText="1"/>
    </x:xf>
    <x:xf numFmtId="201" fontId="4" fillId="8" borderId="2" xfId="0" applyNumberFormat="1" applyFont="1" applyFill="1" applyBorder="1" applyAlignment="1">
      <x:alignment horizontal="left" vertical="top" wrapText="1"/>
    </x:xf>
    <x:xf numFmtId="201" fontId="4" fillId="8" borderId="3" xfId="0" applyNumberFormat="1" applyFont="1" applyFill="1" applyBorder="1" applyAlignment="1">
      <x:alignment horizontal="left" vertical="top" wrapText="1"/>
    </x:xf>
    <x:xf numFmtId="202" fontId="4" fillId="8" borderId="2" xfId="0" applyNumberFormat="1" applyFont="1" applyFill="1" applyBorder="1" applyAlignment="1">
      <x:alignment horizontal="left" vertical="top" wrapText="1"/>
    </x:xf>
    <x:xf numFmtId="202" fontId="4" fillId="8" borderId="3" xfId="0" applyNumberFormat="1" applyFont="1" applyFill="1" applyBorder="1" applyAlignment="1">
      <x:alignment horizontal="left" vertical="top" wrapText="1"/>
    </x:xf>
    <x:xf numFmtId="0" fontId="0" fillId="2" borderId="0" xfId="0" applyNumberFormat="1" applyFont="1" applyFill="1" applyBorder="1"/>
    <x:xf numFmtId="0" fontId="4" fillId="9" borderId="2" xfId="0" applyNumberFormat="1" applyFont="1" applyFill="1" applyBorder="1" applyAlignment="1">
      <x:alignment horizontal="left" vertical="top" wrapText="1"/>
    </x:xf>
    <x:xf numFmtId="0" fontId="4" fillId="9" borderId="3" xfId="0" applyNumberFormat="1" applyFont="1" applyFill="1" applyBorder="1" applyAlignment="1">
      <x:alignment horizontal="left" vertical="top" wrapText="1"/>
    </x:xf>
    <x:xf numFmtId="0" fontId="10" fillId="9" borderId="2" xfId="0" applyNumberFormat="1" applyFont="1" applyFill="1" applyBorder="1" applyAlignment="1">
      <x:alignment horizontal="left" vertical="top" wrapText="1"/>
    </x:xf>
    <x:xf numFmtId="0" fontId="10" fillId="9" borderId="3" xfId="0" applyNumberFormat="1" applyFont="1" applyFill="1" applyBorder="1" applyAlignment="1">
      <x:alignment horizontal="left" vertical="top" wrapText="1"/>
    </x:xf>
    <x:xf numFmtId="202" fontId="10" fillId="9" borderId="2" xfId="0" applyNumberFormat="1" applyFont="1" applyFill="1" applyBorder="1" applyAlignment="1">
      <x:alignment horizontal="left" vertical="top" wrapText="1"/>
    </x:xf>
    <x:xf numFmtId="202" fontId="10" fillId="9" borderId="3" xfId="0" applyNumberFormat="1" applyFont="1" applyFill="1" applyBorder="1" applyAlignment="1">
      <x:alignment horizontal="left" vertical="top" wrapText="1"/>
    </x:xf>
    <x:xf numFmtId="203" fontId="10" fillId="9" borderId="2" xfId="0" applyNumberFormat="1" applyFont="1" applyFill="1" applyBorder="1" applyAlignment="1">
      <x:alignment horizontal="left" vertical="top" wrapText="1"/>
    </x:xf>
    <x:xf numFmtId="203" fontId="10" fillId="9" borderId="3" xfId="0" applyNumberFormat="1" applyFont="1" applyFill="1" applyBorder="1" applyAlignment="1">
      <x:alignment horizontal="left" vertical="top" wrapText="1"/>
    </x:xf>
    <x:xf numFmtId="202" fontId="4" fillId="4" borderId="2" xfId="0" applyNumberFormat="1" applyFont="1" applyFill="1" applyBorder="1" applyAlignment="1">
      <x:alignment horizontal="left" vertical="top" wrapText="1"/>
    </x:xf>
    <x:xf numFmtId="0" fontId="8" fillId="6" borderId="0" xfId="0" applyNumberFormat="1" applyFont="1" applyFill="1" applyBorder="1"/>
    <x:xf numFmtId="0" fontId="8" fillId="6" borderId="29" xfId="0" applyNumberFormat="1" applyFont="1" applyFill="1" applyBorder="1"/>
    <x:xf numFmtId="0" fontId="8" fillId="6" borderId="30" xfId="0" applyNumberFormat="1" applyFont="1" applyFill="1" applyBorder="1"/>
    <x:xf numFmtId="0" fontId="8" fillId="6" borderId="31" xfId="0" applyNumberFormat="1" applyFont="1" applyFill="1" applyBorder="1"/>
    <x:xf numFmtId="0" fontId="8" fillId="6" borderId="32" xfId="0" applyNumberFormat="1" applyFont="1" applyFill="1" applyBorder="1"/>
    <x:xf numFmtId="0" fontId="8" fillId="6" borderId="33" xfId="0" applyNumberFormat="1" applyFont="1" applyFill="1" applyBorder="1"/>
    <x:xf numFmtId="0" fontId="8" fillId="6" borderId="34" xfId="0" applyNumberFormat="1" applyFont="1" applyFill="1" applyBorder="1"/>
    <x:xf numFmtId="0" fontId="8" fillId="6" borderId="35" xfId="0" applyNumberFormat="1" applyFont="1" applyFill="1" applyBorder="1"/>
    <x:xf numFmtId="0" fontId="8" fillId="6" borderId="36" xfId="0" applyNumberFormat="1" applyFont="1" applyFill="1" applyBorder="1"/>
    <x:xf numFmtId="0" fontId="8" fillId="6" borderId="29" xfId="0" applyNumberFormat="1" applyFont="1" applyFill="1" applyBorder="1" applyAlignment="1">
      <x:alignment wrapText="1"/>
    </x:xf>
    <x:xf numFmtId="0" fontId="8" fillId="6" borderId="30" xfId="0" applyNumberFormat="1" applyFont="1" applyFill="1" applyBorder="1" applyAlignment="1">
      <x:alignment wrapText="1"/>
    </x:xf>
    <x:xf numFmtId="0" fontId="8" fillId="6" borderId="31" xfId="0" applyNumberFormat="1" applyFont="1" applyFill="1" applyBorder="1" applyAlignment="1">
      <x:alignment wrapText="1"/>
    </x:xf>
    <x:xf numFmtId="0" fontId="8" fillId="6" borderId="32" xfId="0" applyNumberFormat="1" applyFont="1" applyFill="1" applyBorder="1" applyAlignment="1">
      <x:alignment wrapText="1"/>
    </x:xf>
    <x:xf numFmtId="0" fontId="8" fillId="6" borderId="0" xfId="0" applyNumberFormat="1" applyFont="1" applyFill="1" applyBorder="1" applyAlignment="1">
      <x:alignment wrapText="1"/>
    </x:xf>
    <x:xf numFmtId="0" fontId="8" fillId="6" borderId="33" xfId="0" applyNumberFormat="1" applyFont="1" applyFill="1" applyBorder="1" applyAlignment="1">
      <x:alignment wrapText="1"/>
    </x:xf>
    <x:xf numFmtId="0" fontId="8" fillId="6" borderId="34" xfId="0" applyNumberFormat="1" applyFont="1" applyFill="1" applyBorder="1" applyAlignment="1">
      <x:alignment wrapText="1"/>
    </x:xf>
    <x:xf numFmtId="0" fontId="8" fillId="6" borderId="35" xfId="0" applyNumberFormat="1" applyFont="1" applyFill="1" applyBorder="1" applyAlignment="1">
      <x:alignment wrapText="1"/>
    </x:xf>
    <x:xf numFmtId="0" fontId="8" fillId="6" borderId="36" xfId="0" applyNumberFormat="1" applyFont="1" applyFill="1" applyBorder="1" applyAlignment="1">
      <x:alignment wrapText="1"/>
    </x:xf>
    <x:xf numFmtId="0" fontId="8" fillId="6" borderId="29" xfId="0" applyNumberFormat="1" applyFont="1" applyFill="1" applyBorder="1" applyAlignment="1">
      <x:alignment vertical="center" wrapText="1"/>
    </x:xf>
    <x:xf numFmtId="0" fontId="8" fillId="6" borderId="30" xfId="0" applyNumberFormat="1" applyFont="1" applyFill="1" applyBorder="1" applyAlignment="1">
      <x:alignment vertical="center" wrapText="1"/>
    </x:xf>
    <x:xf numFmtId="0" fontId="8" fillId="6" borderId="31" xfId="0" applyNumberFormat="1" applyFont="1" applyFill="1" applyBorder="1" applyAlignment="1">
      <x:alignment vertical="center" wrapText="1"/>
    </x:xf>
    <x:xf numFmtId="0" fontId="8" fillId="6" borderId="32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0" fontId="8" fillId="6" borderId="33" xfId="0" applyNumberFormat="1" applyFont="1" applyFill="1" applyBorder="1" applyAlignment="1">
      <x:alignment vertical="center" wrapText="1"/>
    </x:xf>
    <x:xf numFmtId="0" fontId="8" fillId="6" borderId="34" xfId="0" applyNumberFormat="1" applyFont="1" applyFill="1" applyBorder="1" applyAlignment="1">
      <x:alignment vertical="center" wrapText="1"/>
    </x:xf>
    <x:xf numFmtId="0" fontId="8" fillId="6" borderId="35" xfId="0" applyNumberFormat="1" applyFont="1" applyFill="1" applyBorder="1" applyAlignment="1">
      <x:alignment vertical="center" wrapText="1"/>
    </x:xf>
    <x:xf numFmtId="0" fontId="8" fillId="6" borderId="36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0" xfId="0" applyNumberFormat="1" applyFont="1" applyFill="1" applyBorder="1" applyAlignment="1">
      <x:alignment wrapText="1"/>
    </x:xf>
    <x:xf numFmtId="0" fontId="4" fillId="8" borderId="0" xfId="0" applyNumberFormat="1" applyFont="1" applyFill="1" applyBorder="1" applyAlignment="1">
      <x:alignment vertical="top" wrapText="1"/>
    </x:xf>
    <x:xf numFmtId="0" fontId="9" fillId="4" borderId="2" xfId="0" applyNumberFormat="1" applyFont="1" applyFill="1" applyBorder="1" applyAlignment="1">
      <x:alignment horizontal="left" vertical="top" wrapText="1"/>
    </x:xf>
    <x:xf numFmtId="0" fontId="9" fillId="4" borderId="3" xfId="0" applyNumberFormat="1" applyFont="1" applyFill="1" applyBorder="1" applyAlignment="1">
      <x:alignment horizontal="left" vertical="top" wrapText="1"/>
    </x:xf>
  </x:cellXfs>
  <x:cellStyles count="1">
    <x:cellStyle name="Normal" xfId="0"/>
  </x:cellStyles>
  <x:dxfs count="32">
    <x:dxf>
      <x:font>
        <x:b/>
        <x:color rgb="FFB42318"/>
      </x:font>
      <x:fill>
        <x:patternFill patternType="solid">
          <x:bgColor rgb="FFFDECEC"/>
        </x:patternFill>
      </x:fill>
    </x:dxf>
    <x:dxf>
      <x:font>
        <x:b/>
        <x:color rgb="FF7A5A00"/>
      </x:font>
      <x:fill>
        <x:patternFill patternType="solid">
          <x:bgColor rgb="FFFFF3D4"/>
        </x:patternFill>
      </x:fill>
    </x:dxf>
    <x:dxf>
      <x:font>
        <x:b/>
        <x:color rgb="FF006B3C"/>
      </x:font>
      <x:fill>
        <x:patternFill patternType="solid">
          <x:bgColor rgb="FFEEF8F3"/>
        </x:patternFill>
      </x:fill>
    </x:dxf>
    <x:dxf>
      <x:font>
        <x:i/>
        <x:color rgb="FF66736D"/>
      </x:font>
      <x:fill>
        <x:patternFill patternType="solid">
          <x:bgColor rgb="FFF6F8F7"/>
        </x:patternFill>
      </x:fill>
    </x:dxf>
    <x:dxf>
      <x:font>
        <x:b/>
        <x:color rgb="FFB42318"/>
      </x:font>
      <x:fill>
        <x:patternFill patternType="solid">
          <x:bgColor rgb="FFFDECEC"/>
        </x:patternFill>
      </x:fill>
    </x:dxf>
    <x:dxf>
      <x:font>
        <x:b/>
        <x:color rgb="FF7A5A00"/>
      </x:font>
      <x:fill>
        <x:patternFill patternType="solid">
          <x:bgColor rgb="FFFFF3D4"/>
        </x:patternFill>
      </x:fill>
    </x:dxf>
    <x:dxf>
      <x:font>
        <x:b/>
        <x:color rgb="FF006B3C"/>
      </x:font>
      <x:fill>
        <x:patternFill patternType="solid">
          <x:bgColor rgb="FFEEF8F3"/>
        </x:patternFill>
      </x:fill>
    </x:dxf>
    <x:dxf>
      <x:font>
        <x:i/>
        <x:color rgb="FF66736D"/>
      </x:font>
      <x:fill>
        <x:patternFill patternType="solid">
          <x:bgColor rgb="FFF6F8F7"/>
        </x:patternFill>
      </x:fill>
    </x:dxf>
    <x:dxf>
      <x:font>
        <x:b/>
        <x:color rgb="FFB42318"/>
      </x:font>
      <x:fill>
        <x:patternFill patternType="solid">
          <x:bgColor rgb="FFFDECEC"/>
        </x:patternFill>
      </x:fill>
    </x:dxf>
    <x:dxf>
      <x:font>
        <x:b/>
        <x:color rgb="FF7A5A00"/>
      </x:font>
      <x:fill>
        <x:patternFill patternType="solid">
          <x:bgColor rgb="FFFFF3D4"/>
        </x:patternFill>
      </x:fill>
    </x:dxf>
    <x:dxf>
      <x:font>
        <x:b/>
        <x:color rgb="FF006B3C"/>
      </x:font>
      <x:fill>
        <x:patternFill patternType="solid">
          <x:bgColor rgb="FFEEF8F3"/>
        </x:patternFill>
      </x:fill>
    </x:dxf>
    <x:dxf>
      <x:font>
        <x:i/>
        <x:color rgb="FF66736D"/>
      </x:font>
      <x:fill>
        <x:patternFill patternType="solid">
          <x:bgColor rgb="FFF6F8F7"/>
        </x:patternFill>
      </x:fill>
    </x:dxf>
    <x:dxf>
      <x:font>
        <x:b/>
        <x:color rgb="FFB42318"/>
      </x:font>
      <x:fill>
        <x:patternFill patternType="solid">
          <x:bgColor rgb="FFFDECEC"/>
        </x:patternFill>
      </x:fill>
    </x:dxf>
    <x:dxf>
      <x:font>
        <x:b/>
        <x:color rgb="FF7A5A00"/>
      </x:font>
      <x:fill>
        <x:patternFill patternType="solid">
          <x:bgColor rgb="FFFFF3D4"/>
        </x:patternFill>
      </x:fill>
    </x:dxf>
    <x:dxf>
      <x:font>
        <x:b/>
        <x:color rgb="FF006B3C"/>
      </x:font>
      <x:fill>
        <x:patternFill patternType="solid">
          <x:bgColor rgb="FFEEF8F3"/>
        </x:patternFill>
      </x:fill>
    </x:dxf>
    <x:dxf>
      <x:font>
        <x:i/>
        <x:color rgb="FF66736D"/>
      </x:font>
      <x:fill>
        <x:patternFill patternType="solid">
          <x:bgColor rgb="FFF6F8F7"/>
        </x:patternFill>
      </x:fill>
    </x:dxf>
    <x:dxf>
      <x:font>
        <x:b/>
        <x:color rgb="FFB42318"/>
      </x:font>
      <x:fill>
        <x:patternFill patternType="solid">
          <x:bgColor rgb="FFFDECEC"/>
        </x:patternFill>
      </x:fill>
    </x:dxf>
    <x:dxf>
      <x:font>
        <x:b/>
        <x:color rgb="FF7A5A00"/>
      </x:font>
      <x:fill>
        <x:patternFill patternType="solid">
          <x:bgColor rgb="FFFFF3D4"/>
        </x:patternFill>
      </x:fill>
    </x:dxf>
    <x:dxf>
      <x:font>
        <x:b/>
        <x:color rgb="FF006B3C"/>
      </x:font>
      <x:fill>
        <x:patternFill patternType="solid">
          <x:bgColor rgb="FFEEF8F3"/>
        </x:patternFill>
      </x:fill>
    </x:dxf>
    <x:dxf>
      <x:font>
        <x:i/>
        <x:color rgb="FF66736D"/>
      </x:font>
      <x:fill>
        <x:patternFill patternType="solid">
          <x:bgColor rgb="FFF6F8F7"/>
        </x:patternFill>
      </x:fill>
    </x:dxf>
    <x:dxf>
      <x:font>
        <x:b/>
        <x:color rgb="FFB42318"/>
      </x:font>
      <x:fill>
        <x:patternFill patternType="solid">
          <x:bgColor rgb="FFFDECEC"/>
        </x:patternFill>
      </x:fill>
    </x:dxf>
    <x:dxf>
      <x:font>
        <x:b/>
        <x:color rgb="FF7A5A00"/>
      </x:font>
      <x:fill>
        <x:patternFill patternType="solid">
          <x:bgColor rgb="FFFFF3D4"/>
        </x:patternFill>
      </x:fill>
    </x:dxf>
    <x:dxf>
      <x:font>
        <x:b/>
        <x:color rgb="FF006B3C"/>
      </x:font>
      <x:fill>
        <x:patternFill patternType="solid">
          <x:bgColor rgb="FFEEF8F3"/>
        </x:patternFill>
      </x:fill>
    </x:dxf>
    <x:dxf>
      <x:font>
        <x:i/>
        <x:color rgb="FF66736D"/>
      </x:font>
      <x:fill>
        <x:patternFill patternType="solid">
          <x:bgColor rgb="FFF6F8F7"/>
        </x:patternFill>
      </x:fill>
    </x:dxf>
    <x:dxf>
      <x:font>
        <x:b/>
        <x:color rgb="FFB42318"/>
      </x:font>
      <x:fill>
        <x:patternFill patternType="solid">
          <x:bgColor rgb="FFFDECEC"/>
        </x:patternFill>
      </x:fill>
    </x:dxf>
    <x:dxf>
      <x:font>
        <x:b/>
        <x:color rgb="FF7A5A00"/>
      </x:font>
      <x:fill>
        <x:patternFill patternType="solid">
          <x:bgColor rgb="FFFFF3D4"/>
        </x:patternFill>
      </x:fill>
    </x:dxf>
    <x:dxf>
      <x:font>
        <x:b/>
        <x:color rgb="FF006B3C"/>
      </x:font>
      <x:fill>
        <x:patternFill patternType="solid">
          <x:bgColor rgb="FFEEF8F3"/>
        </x:patternFill>
      </x:fill>
    </x:dxf>
    <x:dxf>
      <x:font>
        <x:i/>
        <x:color rgb="FF66736D"/>
      </x:font>
      <x:fill>
        <x:patternFill patternType="solid">
          <x:bgColor rgb="FFF6F8F7"/>
        </x:patternFill>
      </x:fill>
    </x:dxf>
    <x:dxf>
      <x:font>
        <x:b/>
        <x:color rgb="FFB42318"/>
      </x:font>
      <x:fill>
        <x:patternFill patternType="solid">
          <x:bgColor rgb="FFFDECEC"/>
        </x:patternFill>
      </x:fill>
    </x:dxf>
    <x:dxf>
      <x:font>
        <x:b/>
        <x:color rgb="FF7A5A00"/>
      </x:font>
      <x:fill>
        <x:patternFill patternType="solid">
          <x:bgColor rgb="FFFFF3D4"/>
        </x:patternFill>
      </x:fill>
    </x:dxf>
    <x:dxf>
      <x:font>
        <x:b/>
        <x:color rgb="FF006B3C"/>
      </x:font>
      <x:fill>
        <x:patternFill patternType="solid">
          <x:bgColor rgb="FFEEF8F3"/>
        </x:patternFill>
      </x:fill>
    </x:dxf>
    <x:dxf>
      <x:font>
        <x:i/>
        <x:color rgb="FF66736D"/>
      </x:font>
      <x:fill>
        <x:patternFill patternType="solid">
          <x:bgColor rgb="FFF6F8F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4f06e4511f4167" /><Relationship Type="http://schemas.openxmlformats.org/officeDocument/2006/relationships/theme" Target="/xl/theme/theme1.xml" Id="Rb34f564b7b134601" /><Relationship Type="http://schemas.openxmlformats.org/officeDocument/2006/relationships/sharedStrings" Target="/xl/sharedStrings.xml" Id="R0dbf03bb2ef34b5d" /><Relationship Type="http://schemas.openxmlformats.org/officeDocument/2006/relationships/worksheet" Target="/xl/worksheets/sheet1.xml" Id="Rbd75e1f95af440ee" /><Relationship Type="http://schemas.openxmlformats.org/officeDocument/2006/relationships/worksheet" Target="/xl/worksheets/sheet2.xml" Id="R33098eef9c7146e3" /><Relationship Type="http://schemas.openxmlformats.org/officeDocument/2006/relationships/worksheet" Target="/xl/worksheets/sheet3.xml" Id="R9fad6d8755844284" /><Relationship Type="http://schemas.openxmlformats.org/officeDocument/2006/relationships/worksheet" Target="/xl/worksheets/sheet4.xml" Id="R4a2d223eec064e95" /><Relationship Type="http://schemas.openxmlformats.org/officeDocument/2006/relationships/worksheet" Target="/xl/worksheets/sheet5.xml" Id="R1c97ec5575b440b0" /><Relationship Type="http://schemas.openxmlformats.org/officeDocument/2006/relationships/worksheet" Target="/xl/worksheets/sheet6.xml" Id="R92c16860a3ef4a44" /><Relationship Type="http://schemas.openxmlformats.org/officeDocument/2006/relationships/worksheet" Target="/xl/worksheets/sheet7.xml" Id="R90ebc667fe11434e" /><Relationship Type="http://schemas.openxmlformats.org/officeDocument/2006/relationships/worksheet" Target="/xl/worksheets/sheet8.xml" Id="R72be468825af4542" /><Relationship Type="http://schemas.openxmlformats.org/officeDocument/2006/relationships/worksheet" Target="/xl/worksheets/sheet9.xml" Id="R792cc0cc53c342a5" /><Relationship Type="http://schemas.openxmlformats.org/officeDocument/2006/relationships/worksheet" Target="/xl/worksheets/sheet10.xml" Id="Ra4fbea39d7d94f08" /><Relationship Type="http://schemas.openxmlformats.org/officeDocument/2006/relationships/worksheet" Target="/xl/worksheets/sheet11.xml" Id="Rcd16615c4af14e9b" /><Relationship Type="http://schemas.openxmlformats.org/officeDocument/2006/relationships/worksheet" Target="/xl/worksheets/sheet12.xml" Id="R456c8d7596f74efc" /><Relationship Type="http://schemas.openxmlformats.org/officeDocument/2006/relationships/worksheet" Target="/xl/worksheets/sheet13.xml" Id="Ra8fc27e93bc34537" /><Relationship Type="http://schemas.openxmlformats.org/officeDocument/2006/relationships/worksheet" Target="/xl/worksheets/sheet14.xml" Id="Ra8b83d95967443a4" /><Relationship Type="http://schemas.openxmlformats.org/officeDocument/2006/relationships/worksheet" Target="/xl/worksheets/sheet15.xml" Id="R7c52d128f11e4a6f" /><Relationship Type="http://schemas.openxmlformats.org/officeDocument/2006/relationships/worksheet" Target="/xl/worksheets/sheet16.xml" Id="Rc875be907bf54386" /><Relationship Type="http://schemas.openxmlformats.org/officeDocument/2006/relationships/worksheet" Target="/xl/worksheets/sheet17.xml" Id="R53807c186976411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8" hidden="0" customWidth="1"/>
    <x:col min="3" max="3" width="4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5" t="str">
        <x:v>PAPEL DE TRABALHO CEAT - RESPOSTA AOS QUESITOS DE FESTEJOS MUNICIPAIS</x:v>
      </x:c>
      <x:c r="B1" s="5" t="str">
        <x:v>PAPEL DE TRABALHO CEAT - RESPOSTA AOS QUESITOS DE FESTEJOS MUNICIPAIS</x:v>
      </x:c>
      <x:c r="C1" s="5" t="str">
        <x:v>PAPEL DE TRABALHO CEAT - RESPOSTA AOS QUESITOS DE FESTEJOS MUNICIPAIS</x:v>
      </x:c>
      <x:c r="D1" s="5" t="str">
        <x:v>PAPEL DE TRABALHO CEAT - RESPOSTA AOS QUESITOS DE FESTEJOS MUNICIPAIS</x:v>
      </x:c>
      <x:c r="E1" s="5" t="str">
        <x:v>PAPEL DE TRABALHO CEAT - RESPOSTA AOS QUESITOS DE FESTEJOS MUNICIPAIS</x:v>
      </x:c>
      <x:c r="F1" s="5" t="str">
        <x:v>PAPEL DE TRABALHO CEAT - RESPOSTA AOS QUESITOS DE FESTEJOS MUNICIPAIS</x:v>
      </x:c>
      <x:c r="G1" s="5" t="str">
        <x:v>PAPEL DE TRABALHO CEAT - RESPOSTA AOS QUESITOS DE FESTEJOS MUNICIPAIS</x:v>
      </x:c>
      <x:c r="H1" s="5" t="str">
        <x:v>PAPEL DE TRABALHO CEAT - RESPOSTA AOS QUESITOS DE FESTEJOS MUNICIPAIS</x:v>
      </x:c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34" customHeight="1">
      <x:c r="A2" s="5" t="str">
        <x:v>PAPEL DE TRABALHO CEAT - RESPOSTA AOS QUESITOS DE FESTEJOS MUNICIPAIS</x:v>
      </x:c>
      <x:c r="B2" s="5" t="str">
        <x:v>PAPEL DE TRABALHO CEAT - RESPOSTA AOS QUESITOS DE FESTEJOS MUNICIPAIS</x:v>
      </x:c>
      <x:c r="C2" s="5" t="str">
        <x:v>PAPEL DE TRABALHO CEAT - RESPOSTA AOS QUESITOS DE FESTEJOS MUNICIPAIS</x:v>
      </x:c>
      <x:c r="D2" s="5" t="str">
        <x:v>PAPEL DE TRABALHO CEAT - RESPOSTA AOS QUESITOS DE FESTEJOS MUNICIPAIS</x:v>
      </x:c>
      <x:c r="E2" s="5" t="str">
        <x:v>PAPEL DE TRABALHO CEAT - RESPOSTA AOS QUESITOS DE FESTEJOS MUNICIPAIS</x:v>
      </x:c>
      <x:c r="F2" s="5" t="str">
        <x:v>PAPEL DE TRABALHO CEAT - RESPOSTA AOS QUESITOS DE FESTEJOS MUNICIPAIS</x:v>
      </x:c>
      <x:c r="G2" s="5" t="str">
        <x:v>PAPEL DE TRABALHO CEAT - RESPOSTA AOS QUESITOS DE FESTEJOS MUNICIPAIS</x:v>
      </x:c>
      <x:c r="H2" s="5" t="str">
        <x:v>PAPEL DE TRABALHO CEAT - RESPOSTA AOS QUESITOS DE FESTEJOS MUNICIPAIS</x:v>
      </x:c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4" ht="40" customHeight="1">
      <x:c r="A4" s="11" t="str">
        <x:v>Indicador</x:v>
      </x:c>
      <x:c r="B4" s="11" t="str">
        <x:v>Resultado</x:v>
      </x:c>
      <x:c r="D4" s="26" t="str">
        <x:v>Conclusão consolidada</x:v>
      </x:c>
      <x:c r="E4" s="26" t="str">
        <x:v>Conclusão consolidada</x:v>
      </x:c>
      <x:c r="F4" s="26" t="str">
        <x:v>Conclusão consolidada</x:v>
      </x:c>
      <x:c r="G4" s="26" t="str">
        <x:v>Conclusão consolidada</x:v>
      </x:c>
      <x:c r="H4" s="26" t="str">
        <x:v>Conclusão consolidada</x:v>
      </x:c>
    </x:row>
    <x:row r="5">
      <x:c r="A5" s="20" t="str">
        <x:v>Quesitos</x:v>
      </x:c>
      <x:c r="B5" s="20" t="n">
        <x:v>9</x:v>
      </x:c>
      <x:c r="D5" s="46" t="str">
        <x:f>IF(B6&lt;9,"NÃO CONCLUÍDO",IF(B9&gt;0,"NÃO CONFORME",IF(B8&gt;0,"COM RESSALVAS","CONFORME")))</x:f>
        <x:v>NÃO CONCLUÍDO</x:v>
      </x:c>
      <x:c r="E5" s="47"/>
      <x:c r="F5" s="47"/>
      <x:c r="G5" s="47"/>
      <x:c r="H5" s="48"/>
    </x:row>
    <x:row r="6">
      <x:c r="A6" s="21" t="str">
        <x:v>Quesitos concluídos</x:v>
      </x:c>
      <x:c r="B6" s="21" t="n">
        <x:f>COUNTIF('09_Matriz_Respostas'!H7:H15,"Conforme")+COUNTIF('09_Matriz_Respostas'!H7:H15,"Com ressalvas")+COUNTIF('09_Matriz_Respostas'!H7:H15,"Não conforme")+COUNTIF('09_Matriz_Respostas'!H7:H15,"Não se aplica")</x:f>
        <x:v>0</x:v>
      </x:c>
      <x:c r="D6" s="49"/>
      <x:c r="E6" s="50"/>
      <x:c r="F6" s="50"/>
      <x:c r="G6" s="50"/>
      <x:c r="H6" s="51"/>
    </x:row>
    <x:row r="7">
      <x:c r="A7" s="21" t="str">
        <x:v>Conformes</x:v>
      </x:c>
      <x:c r="B7" s="21" t="n">
        <x:f>COUNTIF('09_Matriz_Respostas'!H7:H15,"Conforme")</x:f>
        <x:v>0</x:v>
      </x:c>
      <x:c r="D7" s="52"/>
      <x:c r="E7" s="53"/>
      <x:c r="F7" s="53"/>
      <x:c r="G7" s="53"/>
      <x:c r="H7" s="54"/>
    </x:row>
    <x:row r="8">
      <x:c r="A8" s="21" t="str">
        <x:v>Com ressalvas</x:v>
      </x:c>
      <x:c r="B8" s="21" t="n">
        <x:f>COUNTIF('09_Matriz_Respostas'!H7:H15,"Com ressalvas")</x:f>
        <x:v>0</x:v>
      </x:c>
    </x:row>
    <x:row r="9">
      <x:c r="A9" s="21" t="str">
        <x:v>Não conformes</x:v>
      </x:c>
      <x:c r="B9" s="21" t="n">
        <x:f>COUNTIF('09_Matriz_Respostas'!H7:H15,"Não conforme")</x:f>
        <x:v>0</x:v>
      </x:c>
      <x:c r="D9" s="74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  <x:c r="E9" s="75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  <x:c r="F9" s="75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  <x:c r="G9" s="75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  <x:c r="H9" s="76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</x:row>
    <x:row r="10">
      <x:c r="A10" s="21" t="str">
        <x:v>Progresso</x:v>
      </x:c>
      <x:c r="B10" s="22" t="n">
        <x:f>IFERROR(B6/B5,0)</x:f>
        <x:v>0</x:v>
      </x:c>
      <x:c r="D10" s="77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  <x:c r="E10" s="78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  <x:c r="F10" s="78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  <x:c r="G10" s="78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  <x:c r="H10" s="79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</x:row>
    <x:row r="11">
      <x:c r="A11" s="21" t="str">
        <x:v>Evidências cadastradas</x:v>
      </x:c>
      <x:c r="B11" s="21" t="n">
        <x:f>COUNTA('02_Evidencias'!A7:A106)</x:f>
        <x:v>0</x:v>
      </x:c>
      <x:c r="D11" s="77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  <x:c r="E11" s="78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  <x:c r="F11" s="78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  <x:c r="G11" s="78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  <x:c r="H11" s="79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</x:row>
    <x:row r="12">
      <x:c r="A12" s="21" t="str">
        <x:v>Achados de gravidade alta</x:v>
      </x:c>
      <x:c r="B12" s="21" t="n">
        <x:f>COUNTIF('09_Matriz_Respostas'!I7:I15,"Alta")</x:f>
        <x:v>0</x:v>
      </x:c>
      <x:c r="D12" s="77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  <x:c r="E12" s="78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  <x:c r="F12" s="78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  <x:c r="G12" s="78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  <x:c r="H12" s="79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</x:row>
    <x:row r="13">
      <x:c r="D13" s="77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  <x:c r="E13" s="78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  <x:c r="F13" s="78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  <x:c r="G13" s="78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  <x:c r="H13" s="79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</x:row>
    <x:row r="14">
      <x:c r="D14" s="80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  <x:c r="E14" s="81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  <x:c r="F14" s="81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  <x:c r="G14" s="81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  <x:c r="H14" s="82" t="str">
        <x:v>O painel não substitui julgamento profissional. Contratado, empenhado, liquidado e pago são bases distintas e não devem ser somados. O Painel Junino forma população declarada; o PCMGE015 controla o mesmo estágio/período; o PCMGE056 e os documentos bancários sustentam o pagamento. Vínculos automáticos permanecem propostos até revisão manual.</x:v>
      </x:c>
    </x:row>
    <x:row r="15">
      <x:c r="A15" s="101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B15" s="102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C15" s="102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D15" s="102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E15" s="102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F15" s="102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G15" s="102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H15" s="103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</x:row>
    <x:row r="16">
      <x:c r="A16" s="104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B16" s="105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C16" s="105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D16" s="105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E16" s="105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F16" s="105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G16" s="105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H16" s="106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</x:row>
    <x:row r="17">
      <x:c r="A17" s="104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B17" s="105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C17" s="105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D17" s="105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E17" s="105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F17" s="105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G17" s="105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H17" s="106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</x:row>
    <x:row r="18">
      <x:c r="A18" s="104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B18" s="105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C18" s="105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D18" s="105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E18" s="105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F18" s="105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G18" s="105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H18" s="106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</x:row>
    <x:row r="19">
      <x:c r="A19" s="107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B19" s="108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C19" s="108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D19" s="108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E19" s="108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F19" s="108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G19" s="108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  <x:c r="H19" s="109" t="str">
        <x:v>Fluxo obrigatório: 01_Quesitos → 02_Evidencias → 03_Contratacoes/03A_Base_TCM → 03B_Conciliacao → 03C_Controle_PCMGE015/03D_Excecoes → 04 a 08 → 09_Matriz_Respostas → 10_Sintese → 12_Controle_Prompt. Preencha células amarelas; células cinza-esverdeadas contêm fórmulas.</x:v>
      </x:c>
    </x:row>
  </x:sheetData>
  <x:mergeCells>
    <x:mergeCell ref="A1:H2"/>
    <x:mergeCell ref="D4:H4"/>
    <x:mergeCell ref="D5:H7"/>
    <x:mergeCell ref="D9:H14"/>
    <x:mergeCell ref="A15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52" hidden="0" customWidth="1"/>
    <x:col min="3" max="3" width="40" hidden="0" customWidth="1"/>
    <x:col min="4" max="4" width="45" hidden="0" customWidth="1"/>
    <x:col min="5" max="5" width="30" hidden="0" customWidth="1"/>
    <x:col min="6" max="6" width="42" hidden="0" customWidth="1"/>
    <x:col min="7" max="7" width="36" hidden="0" customWidth="1"/>
  </x:cols>
  <x:sheetData>
    <x:row r="1" ht="34" customHeight="1">
      <x:c r="A1" s="5" t="str">
        <x:v>MATRIZ DOS QUESITOS DA EQUIPE CEAT</x:v>
      </x:c>
      <x:c r="B1" s="5" t="str">
        <x:v>MATRIZ DOS QUESITOS DA EQUIPE CEAT</x:v>
      </x:c>
      <x:c r="C1" s="5" t="str">
        <x:v>MATRIZ DOS QUESITOS DA EQUIPE CEAT</x:v>
      </x:c>
      <x:c r="D1" s="5" t="str">
        <x:v>MATRIZ DOS QUESITOS DA EQUIPE CEAT</x:v>
      </x:c>
      <x:c r="E1" s="5" t="str">
        <x:v>MATRIZ DOS QUESITOS DA EQUIPE CEAT</x:v>
      </x:c>
      <x:c r="F1" s="5" t="str">
        <x:v>MATRIZ DOS QUESITOS DA EQUIPE CEAT</x:v>
      </x:c>
      <x:c r="G1" s="5" t="str">
        <x:v>MATRIZ DOS QUESITOS DA EQUIPE CEAT</x:v>
      </x:c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34" customHeight="1">
      <x:c r="A2" s="5" t="str">
        <x:v>MATRIZ DOS QUESITOS DA EQUIPE CEAT</x:v>
      </x:c>
      <x:c r="B2" s="5" t="str">
        <x:v>MATRIZ DOS QUESITOS DA EQUIPE CEAT</x:v>
      </x:c>
      <x:c r="C2" s="5" t="str">
        <x:v>MATRIZ DOS QUESITOS DA EQUIPE CEAT</x:v>
      </x:c>
      <x:c r="D2" s="5" t="str">
        <x:v>MATRIZ DOS QUESITOS DA EQUIPE CEAT</x:v>
      </x:c>
      <x:c r="E2" s="5" t="str">
        <x:v>MATRIZ DOS QUESITOS DA EQUIPE CEAT</x:v>
      </x:c>
      <x:c r="F2" s="5" t="str">
        <x:v>MATRIZ DOS QUESITOS DA EQUIPE CEAT</x:v>
      </x:c>
      <x:c r="G2" s="5" t="str">
        <x:v>MATRIZ DOS QUESITOS DA EQUIPE CEAT</x:v>
      </x:c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4" ht="40" customHeight="1">
      <x:c r="A4" s="11" t="str">
        <x:v>Código</x:v>
      </x:c>
      <x:c r="B4" s="11" t="str">
        <x:v>Quesito</x:v>
      </x:c>
      <x:c r="C4" s="11" t="str">
        <x:v>Objetivo da resposta</x:v>
      </x:c>
      <x:c r="D4" s="11" t="str">
        <x:v>Teste central</x:v>
      </x:c>
      <x:c r="E4" s="11" t="str">
        <x:v>Abas</x:v>
      </x:c>
      <x:c r="F4" s="11" t="str">
        <x:v>Evidência mínima</x:v>
      </x:c>
      <x:c r="G4" s="11" t="str">
        <x:v>Conclusão esperada</x:v>
      </x:c>
    </x:row>
    <x:row r="5" ht="92" customHeight="1">
      <x:c r="A5" s="116" t="str">
        <x:v>Q01</x:v>
      </x:c>
      <x:c r="B5" s="20" t="str">
        <x:v>Os gastos com festejos juninos possuem previsão adequada na Lei Orçamentária Anual, seja por dotação específica ou crédito adicional que os abrange?</x:v>
      </x:c>
      <x:c r="C5" s="20" t="str">
        <x:v>Confirmar previsão na LOA e suficiência do saldo da dotação, por ação, elemento, detalhamento, fonte e data da contratação.</x:v>
      </x:c>
      <x:c r="D5" s="20" t="str">
        <x:v>Reconstruir: saldo inicial do período + acréscimos - reduções - empenhos líquidos anteriores - novas contratações.</x:v>
      </x:c>
      <x:c r="E5" s="20" t="str">
        <x:v>04_Dotacao</x:v>
      </x:c>
      <x:c r="F5" s="20" t="str">
        <x:v>PCMGE076; PCMGE065; PCMGE011 a 014; contrato; SIGA/PCMGE015.</x:v>
      </x:c>
      <x:c r="G5" s="20" t="str">
        <x:v>Resposta direta, quantificada, vinculada às evidências e com limitações explícitas.</x:v>
      </x:c>
    </x:row>
    <x:row r="6" ht="92" customHeight="1">
      <x:c r="A6" s="116" t="str">
        <x:v>Q02</x:v>
      </x:c>
      <x:c r="B6" s="21" t="str">
        <x:v>Há regularidade na execução orçamentária e financeira dos gastos realizados com os festejos juninos?</x:v>
      </x:c>
      <x:c r="C6" s="21" t="str">
        <x:v>Testar empenho prévio, liquidação, pagamento, ordem cronológica por fonte e contabilização de adiantamentos.</x:v>
      </x:c>
      <x:c r="D6" s="21" t="str">
        <x:v>Confrontar datas, valores, atesto/prova da apresentação, ordem cronológica e tratamento do pagamento antecipado.</x:v>
      </x:c>
      <x:c r="E6" s="21" t="str">
        <x:v>05_Execucao</x:v>
      </x:c>
      <x:c r="F6" s="21" t="str">
        <x:v>Contrato; empenho; liquidação; nota fiscal; atesto; ordem de pagamento; extrato; ordem cronológica.</x:v>
      </x:c>
      <x:c r="G6" s="21" t="str">
        <x:v>Resposta direta, quantificada, vinculada às evidências e com limitações explícitas.</x:v>
      </x:c>
    </x:row>
    <x:row r="7" ht="92" customHeight="1">
      <x:c r="A7" s="116" t="str">
        <x:v>Q03</x:v>
      </x:c>
      <x:c r="B7" s="21" t="str">
        <x:v>O montante de gastos dispendido está compatível com a capacidade financeira do Município, considerando o decreto de emergência, à época, vigente?</x:v>
      </x:c>
      <x:c r="C7" s="21" t="str">
        <x:v>Avaliar capacidade por fonte e efeitos do decreto de emergência, convênios e transferências vinculadas.</x:v>
      </x:c>
      <x:c r="D7" s="21" t="str">
        <x:v>Aplicar mensalmente o mapeamento do RGF Anexo 5 ao Ending_Balance da MSC da competência selecionada, apurar (a) a (i) por fonte e comparar a disponibilidade líquida com o mesmo estágio de gasto escolhido.</x:v>
      </x:c>
      <x:c r="E7" s="21" t="str">
        <x:v>06_Caixa_Fontes</x:v>
      </x:c>
      <x:c r="F7" s="21" t="str">
        <x:v>Decreto; convênios; MSC mensal; mapeamento MDF 15ª ed./RGF Anexo 5; extratos e conciliações por fonte.</x:v>
      </x:c>
      <x:c r="G7" s="21" t="str">
        <x:v>Resposta direta, quantificada, vinculada às evidências e com limitações explícitas.</x:v>
      </x:c>
    </x:row>
    <x:row r="8" ht="92" customHeight="1">
      <x:c r="A8" s="116" t="str">
        <x:v>Q04</x:v>
      </x:c>
      <x:c r="B8" s="21" t="str">
        <x:v>Há indícios de comprometimento da saúde financeira municipal em razão dos gastos com os festejos juninos?</x:v>
      </x:c>
      <x:c r="C8" s="21" t="str">
        <x:v>Identificar sinais de insuficiência de caixa, deterioração fiscal ou inadimplemento temporalmente relacionados ao evento.</x:v>
      </x:c>
      <x:c r="D8" s="21" t="str">
        <x:v>Combinar a disponibilidade mensal por fonte com indicadores antes/depois; evidenciar fontes negativas e não atribuir causalidade apenas pela variação.</x:v>
      </x:c>
      <x:c r="E8" s="21" t="str">
        <x:v>06_Caixa_Fontes; 07_Indicadores</x:v>
      </x:c>
      <x:c r="F8" s="21" t="str">
        <x:v>MSC mensal; RREO; RGF; restos a pagar; resultado orçamentário; obrigações essenciais.</x:v>
      </x:c>
      <x:c r="G8" s="21" t="str">
        <x:v>Resposta direta, quantificada, vinculada às evidências e com limitações explícitas.</x:v>
      </x:c>
    </x:row>
    <x:row r="9" ht="92" customHeight="1">
      <x:c r="A9" s="116" t="str">
        <x:v>Q05</x:v>
      </x:c>
      <x:c r="B9" s="21" t="str">
        <x:v>Verificar, com base nos documentos juntados aos autos (balanço anual, contratos, empenhos, notas de liquidação e pareceres do TCM), se as despesas relativas à festa de emancipação de 2022 foram devidamente empenhadas, liquidadas e pagas, conforme a legislação.</x:v>
      </x:c>
      <x:c r="C9" s="21" t="str">
        <x:v>Executar teste integral do ciclo da despesa para cada fornecedor da festa de emancipação de 2022.</x:v>
      </x:c>
      <x:c r="D9" s="21" t="str">
        <x:v>Marcar o escopo específico na aba 05 e testar contrato, empenho, liquidação e pagamento por fornecedor.</x:v>
      </x:c>
      <x:c r="E9" s="21" t="str">
        <x:v>03_Contratacoes; 05_Execucao</x:v>
      </x:c>
      <x:c r="F9" s="21" t="str">
        <x:v>Balanço anual; contratos; empenhos; liquidações; pagamentos; SIGA; e-TCM; transparência; pareceres TCM.</x:v>
      </x:c>
      <x:c r="G9" s="21" t="str">
        <x:v>Resposta direta, quantificada, vinculada às evidências e com limitações explícitas.</x:v>
      </x:c>
    </x:row>
    <x:row r="10" ht="92" customHeight="1">
      <x:c r="A10" s="116" t="str">
        <x:v>Q06</x:v>
      </x:c>
      <x:c r="B10" s="21" t="str">
        <x:v>Indicar se há evidência documental de dotação orçamentária específica ou de abertura regular de crédito adicional para custeio do evento.</x:v>
      </x:c>
      <x:c r="C10" s="21" t="str">
        <x:v>Comprovar documentalmente a autorização orçamentária e, quando houver, a regularidade do crédito adicional.</x:v>
      </x:c>
      <x:c r="D10" s="21" t="str">
        <x:v>Vincular LOA/PCMGE076, ato do crédito, publicação, fonte e reflexo no PCMGE065 e alterações PCMGE011 a 014.</x:v>
      </x:c>
      <x:c r="E10" s="21" t="str">
        <x:v>02_Evidencias; 04_Dotacao</x:v>
      </x:c>
      <x:c r="F10" s="21" t="str">
        <x:v>LOA; QDD; lei/decreto de crédito; publicação; PCMGE076; PCMGE065; PCMGE011 a 014.</x:v>
      </x:c>
      <x:c r="G10" s="21" t="str">
        <x:v>Resposta direta, quantificada, vinculada às evidências e com limitações explícitas.</x:v>
      </x:c>
    </x:row>
    <x:row r="11" ht="92" customHeight="1">
      <x:c r="A11" s="116" t="str">
        <x:v>Q07</x:v>
      </x:c>
      <x:c r="B11" s="21" t="str">
        <x:v>Avaliar, a partir das peças anexas, se houve alterações em indicadores fiscais (resultado orçamentário, disponibilidade de caixa, restos a pagar) que possam indicar comprometimento financeiro decorrente da despesa.</x:v>
      </x:c>
      <x:c r="C11" s="21" t="str">
        <x:v>Mensurar a variação dos indicadores e avaliar se há nexo técnico documentado com o gasto festivo.</x:v>
      </x:c>
      <x:c r="D11" s="21" t="str">
        <x:v>Comparar período anterior, imediatamente pré-evento e pós-evento; registrar direção, materialidade e limitações.</x:v>
      </x:c>
      <x:c r="E11" s="21" t="str">
        <x:v>07_Indicadores</x:v>
      </x:c>
      <x:c r="F11" s="21" t="str">
        <x:v>RREO; RGF; MSC; balanços; restos a pagar; notas técnicas e conciliações.</x:v>
      </x:c>
      <x:c r="G11" s="21" t="str">
        <x:v>Resposta direta, quantificada, vinculada às evidências e com limitações explícitas.</x:v>
      </x:c>
    </x:row>
    <x:row r="12" ht="92" customHeight="1">
      <x:c r="A12" s="116" t="str">
        <x:v>Q08</x:v>
      </x:c>
      <x:c r="B12" s="21" t="str">
        <x:v>Verificar se a execução orçamentária geral do exercício indica priorização indevida de despesas festivas em detrimento de ações voltadas à mitigação da estiagem ou à execução de políticas públicas essenciais, podendo o CEAT apontar, se possível, incompatibilidade entre o cenário fiscal e o gasto realizado.</x:v>
      </x:c>
      <x:c r="C12" s="21" t="str">
        <x:v>Comparar créditos, alterações e execução de festejos, estiagem e políticas essenciais, por período e fonte.</x:v>
      </x:c>
      <x:c r="D12" s="21" t="str">
        <x:v>Identificar reduções/remanejamentos, atrasos e despesas não executadas; a razão financeira isolada não prova priorização indevida.</x:v>
      </x:c>
      <x:c r="E12" s="21" t="str">
        <x:v>08_Prioridades</x:v>
      </x:c>
      <x:c r="F12" s="21" t="str">
        <x:v>LOA; alterações; execução por ação/fonte; decretos de estiagem; planos e metas das políticas essenciais.</x:v>
      </x:c>
      <x:c r="G12" s="21" t="str">
        <x:v>Resposta direta, quantificada, vinculada às evidências e com limitações explícitas.</x:v>
      </x:c>
    </x:row>
    <x:row r="13" ht="92" customHeight="1">
      <x:c r="A13" s="116" t="str">
        <x:v>Q09</x:v>
      </x:c>
      <x:c r="B13" s="21" t="str">
        <x:v>Emitir síntese conclusiva, fundamentada exclusivamente nos dados contábeis e fiscais constantes dos autos, indicando se há coerência técnica entre os valores pagos, as dotações orçamentárias e os limites fiscais do exercício.</x:v>
      </x:c>
      <x:c r="C13" s="21" t="str">
        <x:v>Consolidar respostas, achados, efeitos, limitações e evidências sem extrapolar os dados dos autos.</x:v>
      </x:c>
      <x:c r="D13" s="21" t="str">
        <x:v>Revisar a matriz de respostas, eliminar dupla contagem e separar constatação, indício, limitação e opinião conclusiva.</x:v>
      </x:c>
      <x:c r="E13" s="21" t="str">
        <x:v>09_Matriz_Respostas; 10_Sintese</x:v>
      </x:c>
      <x:c r="F13" s="21" t="str">
        <x:v>Todas as evidências referenciadas e revisadas nos quesitos Q01 a Q08.</x:v>
      </x:c>
      <x:c r="G13" s="21" t="str">
        <x:v>Resposta direta, quantificada, vinculada às evidências e com limitações explícitas.</x:v>
      </x:c>
    </x:row>
  </x:sheetData>
  <x:mergeCells>
    <x:mergeCell ref="A1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32" hidden="0" customWidth="1"/>
    <x:col min="4" max="4" width="14" hidden="0" customWidth="1"/>
    <x:col min="5" max="5" width="24" hidden="0" customWidth="1"/>
    <x:col min="6" max="6" width="24" hidden="0" customWidth="1"/>
    <x:col min="7" max="7" width="24" hidden="0" customWidth="1"/>
    <x:col min="8" max="8" width="46" hidden="0" customWidth="1"/>
    <x:col min="9" max="9" width="14" hidden="0" customWidth="1"/>
    <x:col min="10" max="10" width="22" hidden="0" customWidth="1"/>
    <x:col min="11" max="11" width="16" hidden="0" customWidth="1"/>
    <x:col min="12" max="12" width="16" hidden="0" customWidth="1"/>
    <x:col min="13" max="13" width="40" hidden="0" customWidth="1"/>
  </x:cols>
  <x:sheetData>
    <x:row r="1" ht="34" customHeight="1">
      <x:c r="A1" s="5" t="str">
        <x:v>CADASTRO E RASTREABILIDADE DAS EVIDÊNCIAS</x:v>
      </x:c>
      <x:c r="B1" s="5" t="str">
        <x:v>CADASTRO E RASTREABILIDADE DAS EVIDÊNCIAS</x:v>
      </x:c>
      <x:c r="C1" s="5" t="str">
        <x:v>CADASTRO E RASTREABILIDADE DAS EVIDÊNCIAS</x:v>
      </x:c>
      <x:c r="D1" s="5" t="str">
        <x:v>CADASTRO E RASTREABILIDADE DAS EVIDÊNCIAS</x:v>
      </x:c>
      <x:c r="E1" s="5" t="str">
        <x:v>CADASTRO E RASTREABILIDADE DAS EVIDÊNCIAS</x:v>
      </x:c>
      <x:c r="F1" s="5" t="str">
        <x:v>CADASTRO E RASTREABILIDADE DAS EVIDÊNCIAS</x:v>
      </x:c>
      <x:c r="G1" s="5" t="str">
        <x:v>CADASTRO E RASTREABILIDADE DAS EVIDÊNCIAS</x:v>
      </x:c>
      <x:c r="H1" s="5" t="str">
        <x:v>CADASTRO E RASTREABILIDADE DAS EVIDÊNCIAS</x:v>
      </x:c>
      <x:c r="I1" s="5" t="str">
        <x:v>CADASTRO E RASTREABILIDADE DAS EVIDÊNCIAS</x:v>
      </x:c>
      <x:c r="J1" s="5" t="str">
        <x:v>CADASTRO E RASTREABILIDADE DAS EVIDÊNCIAS</x:v>
      </x:c>
      <x:c r="K1" s="5" t="str">
        <x:v>CADASTRO E RASTREABILIDADE DAS EVIDÊNCIAS</x:v>
      </x:c>
      <x:c r="L1" s="5" t="str">
        <x:v>CADASTRO E RASTREABILIDADE DAS EVIDÊNCIAS</x:v>
      </x:c>
      <x:c r="M1" s="5" t="str">
        <x:v>CADASTRO E RASTREABILIDADE DAS EVIDÊNCIAS</x:v>
      </x:c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34" customHeight="1">
      <x:c r="A2" s="5" t="str">
        <x:v>CADASTRO E RASTREABILIDADE DAS EVIDÊNCIAS</x:v>
      </x:c>
      <x:c r="B2" s="5" t="str">
        <x:v>CADASTRO E RASTREABILIDADE DAS EVIDÊNCIAS</x:v>
      </x:c>
      <x:c r="C2" s="5" t="str">
        <x:v>CADASTRO E RASTREABILIDADE DAS EVIDÊNCIAS</x:v>
      </x:c>
      <x:c r="D2" s="5" t="str">
        <x:v>CADASTRO E RASTREABILIDADE DAS EVIDÊNCIAS</x:v>
      </x:c>
      <x:c r="E2" s="5" t="str">
        <x:v>CADASTRO E RASTREABILIDADE DAS EVIDÊNCIAS</x:v>
      </x:c>
      <x:c r="F2" s="5" t="str">
        <x:v>CADASTRO E RASTREABILIDADE DAS EVIDÊNCIAS</x:v>
      </x:c>
      <x:c r="G2" s="5" t="str">
        <x:v>CADASTRO E RASTREABILIDADE DAS EVIDÊNCIAS</x:v>
      </x:c>
      <x:c r="H2" s="5" t="str">
        <x:v>CADASTRO E RASTREABILIDADE DAS EVIDÊNCIAS</x:v>
      </x:c>
      <x:c r="I2" s="5" t="str">
        <x:v>CADASTRO E RASTREABILIDADE DAS EVIDÊNCIAS</x:v>
      </x:c>
      <x:c r="J2" s="5" t="str">
        <x:v>CADASTRO E RASTREABILIDADE DAS EVIDÊNCIAS</x:v>
      </x:c>
      <x:c r="K2" s="5" t="str">
        <x:v>CADASTRO E RASTREABILIDADE DAS EVIDÊNCIAS</x:v>
      </x:c>
      <x:c r="L2" s="5" t="str">
        <x:v>CADASTRO E RASTREABILIDADE DAS EVIDÊNCIAS</x:v>
      </x:c>
      <x:c r="M2" s="5" t="str">
        <x:v>CADASTRO E RASTREABILIDADE DAS EVIDÊNCIAS</x:v>
      </x:c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4">
      <x:c r="A4" s="26" t="str">
        <x:v>Registre uma linha por documento, arquivo, consulta ou captura; use o ID nas conclusões.</x:v>
      </x:c>
      <x:c r="B4" s="26" t="str">
        <x:v>Registre uma linha por documento, arquivo, consulta ou captura; use o ID nas conclusões.</x:v>
      </x:c>
      <x:c r="C4" s="26" t="str">
        <x:v>Registre uma linha por documento, arquivo, consulta ou captura; use o ID nas conclusões.</x:v>
      </x:c>
      <x:c r="D4" s="26" t="str">
        <x:v>Registre uma linha por documento, arquivo, consulta ou captura; use o ID nas conclusões.</x:v>
      </x:c>
      <x:c r="E4" s="26" t="str">
        <x:v>Registre uma linha por documento, arquivo, consulta ou captura; use o ID nas conclusões.</x:v>
      </x:c>
      <x:c r="F4" s="26" t="str">
        <x:v>Registre uma linha por documento, arquivo, consulta ou captura; use o ID nas conclusões.</x:v>
      </x:c>
      <x:c r="G4" s="26" t="str">
        <x:v>Registre uma linha por documento, arquivo, consulta ou captura; use o ID nas conclusões.</x:v>
      </x:c>
      <x:c r="H4" s="26" t="str">
        <x:v>Registre uma linha por documento, arquivo, consulta ou captura; use o ID nas conclusões.</x:v>
      </x:c>
      <x:c r="I4" s="26" t="str">
        <x:v>Registre uma linha por documento, arquivo, consulta ou captura; use o ID nas conclusões.</x:v>
      </x:c>
      <x:c r="J4" s="26" t="str">
        <x:v>Registre uma linha por documento, arquivo, consulta ou captura; use o ID nas conclusões.</x:v>
      </x:c>
      <x:c r="K4" s="26" t="str">
        <x:v>Registre uma linha por documento, arquivo, consulta ou captura; use o ID nas conclusões.</x:v>
      </x:c>
      <x:c r="L4" s="26" t="str">
        <x:v>Registre uma linha por documento, arquivo, consulta ou captura; use o ID nas conclusões.</x:v>
      </x:c>
      <x:c r="M4" s="26" t="str">
        <x:v>Registre uma linha por documento, arquivo, consulta ou captura; use o ID nas conclusões.</x:v>
      </x:c>
    </x:row>
    <x:row r="6" ht="40" customHeight="1">
      <x:c r="A6" s="11" t="str">
        <x:v>ID</x:v>
      </x:c>
      <x:c r="B6" s="11" t="str">
        <x:v>Quesito</x:v>
      </x:c>
      <x:c r="C6" s="11" t="str">
        <x:v>Documento/fonte</x:v>
      </x:c>
      <x:c r="D6" s="11" t="str">
        <x:v>Competência</x:v>
      </x:c>
      <x:c r="E6" s="11" t="str">
        <x:v>Município</x:v>
      </x:c>
      <x:c r="F6" s="11" t="str">
        <x:v>Processo/contrato</x:v>
      </x:c>
      <x:c r="G6" s="11" t="str">
        <x:v>Página/linha/filtro</x:v>
      </x:c>
      <x:c r="H6" s="11" t="str">
        <x:v>URL ou caminho</x:v>
      </x:c>
      <x:c r="I6" s="11" t="str">
        <x:v>Data da coleta</x:v>
      </x:c>
      <x:c r="J6" s="11" t="str">
        <x:v>Responsável</x:v>
      </x:c>
      <x:c r="K6" s="11" t="str">
        <x:v>Autenticidade verificada?</x:v>
      </x:c>
      <x:c r="L6" s="11" t="str">
        <x:v>Adequação</x:v>
      </x:c>
      <x:c r="M6" s="11" t="str">
        <x:v>Observações</x:v>
      </x:c>
    </x:row>
    <x:row r="7">
      <x:c r="A7" s="117"/>
      <x:c r="B7" s="117"/>
      <x:c r="C7" s="117"/>
      <x:c r="D7" s="117"/>
      <x:c r="E7" s="117"/>
      <x:c r="F7" s="117"/>
      <x:c r="G7" s="117"/>
      <x:c r="H7" s="117"/>
      <x:c r="I7" s="119"/>
      <x:c r="J7" s="117"/>
      <x:c r="K7" s="117"/>
      <x:c r="L7" s="117"/>
      <x:c r="M7" s="117"/>
    </x:row>
    <x:row r="8">
      <x:c r="A8" s="118"/>
      <x:c r="B8" s="118"/>
      <x:c r="C8" s="118"/>
      <x:c r="D8" s="118"/>
      <x:c r="E8" s="118"/>
      <x:c r="F8" s="118"/>
      <x:c r="G8" s="118"/>
      <x:c r="H8" s="118"/>
      <x:c r="I8" s="120"/>
      <x:c r="J8" s="118"/>
      <x:c r="K8" s="118"/>
      <x:c r="L8" s="118"/>
      <x:c r="M8" s="118"/>
    </x:row>
    <x:row r="9">
      <x:c r="A9" s="118"/>
      <x:c r="B9" s="118"/>
      <x:c r="C9" s="118"/>
      <x:c r="D9" s="118"/>
      <x:c r="E9" s="118"/>
      <x:c r="F9" s="118"/>
      <x:c r="G9" s="118"/>
      <x:c r="H9" s="118"/>
      <x:c r="I9" s="120"/>
      <x:c r="J9" s="118"/>
      <x:c r="K9" s="118"/>
      <x:c r="L9" s="118"/>
      <x:c r="M9" s="118"/>
    </x:row>
    <x:row r="10">
      <x:c r="A10" s="118"/>
      <x:c r="B10" s="118"/>
      <x:c r="C10" s="118"/>
      <x:c r="D10" s="118"/>
      <x:c r="E10" s="118"/>
      <x:c r="F10" s="118"/>
      <x:c r="G10" s="118"/>
      <x:c r="H10" s="118"/>
      <x:c r="I10" s="120"/>
      <x:c r="J10" s="118"/>
      <x:c r="K10" s="118"/>
      <x:c r="L10" s="118"/>
      <x:c r="M10" s="118"/>
    </x:row>
    <x:row r="11">
      <x:c r="A11" s="118"/>
      <x:c r="B11" s="118"/>
      <x:c r="C11" s="118"/>
      <x:c r="D11" s="118"/>
      <x:c r="E11" s="118"/>
      <x:c r="F11" s="118"/>
      <x:c r="G11" s="118"/>
      <x:c r="H11" s="118"/>
      <x:c r="I11" s="120"/>
      <x:c r="J11" s="118"/>
      <x:c r="K11" s="118"/>
      <x:c r="L11" s="118"/>
      <x:c r="M11" s="118"/>
    </x:row>
    <x:row r="12">
      <x:c r="A12" s="118"/>
      <x:c r="B12" s="118"/>
      <x:c r="C12" s="118"/>
      <x:c r="D12" s="118"/>
      <x:c r="E12" s="118"/>
      <x:c r="F12" s="118"/>
      <x:c r="G12" s="118"/>
      <x:c r="H12" s="118"/>
      <x:c r="I12" s="120"/>
      <x:c r="J12" s="118"/>
      <x:c r="K12" s="118"/>
      <x:c r="L12" s="118"/>
      <x:c r="M12" s="118"/>
    </x:row>
    <x:row r="13">
      <x:c r="A13" s="118"/>
      <x:c r="B13" s="118"/>
      <x:c r="C13" s="118"/>
      <x:c r="D13" s="118"/>
      <x:c r="E13" s="118"/>
      <x:c r="F13" s="118"/>
      <x:c r="G13" s="118"/>
      <x:c r="H13" s="118"/>
      <x:c r="I13" s="120"/>
      <x:c r="J13" s="118"/>
      <x:c r="K13" s="118"/>
      <x:c r="L13" s="118"/>
      <x:c r="M13" s="118"/>
    </x:row>
    <x:row r="14">
      <x:c r="A14" s="118"/>
      <x:c r="B14" s="118"/>
      <x:c r="C14" s="118"/>
      <x:c r="D14" s="118"/>
      <x:c r="E14" s="118"/>
      <x:c r="F14" s="118"/>
      <x:c r="G14" s="118"/>
      <x:c r="H14" s="118"/>
      <x:c r="I14" s="120"/>
      <x:c r="J14" s="118"/>
      <x:c r="K14" s="118"/>
      <x:c r="L14" s="118"/>
      <x:c r="M14" s="118"/>
    </x:row>
    <x:row r="15">
      <x:c r="A15" s="118"/>
      <x:c r="B15" s="118"/>
      <x:c r="C15" s="118"/>
      <x:c r="D15" s="118"/>
      <x:c r="E15" s="118"/>
      <x:c r="F15" s="118"/>
      <x:c r="G15" s="118"/>
      <x:c r="H15" s="118"/>
      <x:c r="I15" s="120"/>
      <x:c r="J15" s="118"/>
      <x:c r="K15" s="118"/>
      <x:c r="L15" s="118"/>
      <x:c r="M15" s="118"/>
    </x:row>
    <x:row r="16">
      <x:c r="A16" s="118"/>
      <x:c r="B16" s="118"/>
      <x:c r="C16" s="118"/>
      <x:c r="D16" s="118"/>
      <x:c r="E16" s="118"/>
      <x:c r="F16" s="118"/>
      <x:c r="G16" s="118"/>
      <x:c r="H16" s="118"/>
      <x:c r="I16" s="120"/>
      <x:c r="J16" s="118"/>
      <x:c r="K16" s="118"/>
      <x:c r="L16" s="118"/>
      <x:c r="M16" s="118"/>
    </x:row>
    <x:row r="17">
      <x:c r="A17" s="118"/>
      <x:c r="B17" s="118"/>
      <x:c r="C17" s="118"/>
      <x:c r="D17" s="118"/>
      <x:c r="E17" s="118"/>
      <x:c r="F17" s="118"/>
      <x:c r="G17" s="118"/>
      <x:c r="H17" s="118"/>
      <x:c r="I17" s="120"/>
      <x:c r="J17" s="118"/>
      <x:c r="K17" s="118"/>
      <x:c r="L17" s="118"/>
      <x:c r="M17" s="118"/>
    </x:row>
    <x:row r="18">
      <x:c r="A18" s="118"/>
      <x:c r="B18" s="118"/>
      <x:c r="C18" s="118"/>
      <x:c r="D18" s="118"/>
      <x:c r="E18" s="118"/>
      <x:c r="F18" s="118"/>
      <x:c r="G18" s="118"/>
      <x:c r="H18" s="118"/>
      <x:c r="I18" s="120"/>
      <x:c r="J18" s="118"/>
      <x:c r="K18" s="118"/>
      <x:c r="L18" s="118"/>
      <x:c r="M18" s="118"/>
    </x:row>
    <x:row r="19">
      <x:c r="A19" s="118"/>
      <x:c r="B19" s="118"/>
      <x:c r="C19" s="118"/>
      <x:c r="D19" s="118"/>
      <x:c r="E19" s="118"/>
      <x:c r="F19" s="118"/>
      <x:c r="G19" s="118"/>
      <x:c r="H19" s="118"/>
      <x:c r="I19" s="120"/>
      <x:c r="J19" s="118"/>
      <x:c r="K19" s="118"/>
      <x:c r="L19" s="118"/>
      <x:c r="M19" s="118"/>
    </x:row>
    <x:row r="20">
      <x:c r="A20" s="118"/>
      <x:c r="B20" s="118"/>
      <x:c r="C20" s="118"/>
      <x:c r="D20" s="118"/>
      <x:c r="E20" s="118"/>
      <x:c r="F20" s="118"/>
      <x:c r="G20" s="118"/>
      <x:c r="H20" s="118"/>
      <x:c r="I20" s="120"/>
      <x:c r="J20" s="118"/>
      <x:c r="K20" s="118"/>
      <x:c r="L20" s="118"/>
      <x:c r="M20" s="118"/>
    </x:row>
    <x:row r="21">
      <x:c r="A21" s="118"/>
      <x:c r="B21" s="118"/>
      <x:c r="C21" s="118"/>
      <x:c r="D21" s="118"/>
      <x:c r="E21" s="118"/>
      <x:c r="F21" s="118"/>
      <x:c r="G21" s="118"/>
      <x:c r="H21" s="118"/>
      <x:c r="I21" s="120"/>
      <x:c r="J21" s="118"/>
      <x:c r="K21" s="118"/>
      <x:c r="L21" s="118"/>
      <x:c r="M21" s="118"/>
    </x:row>
    <x:row r="22">
      <x:c r="A22" s="118"/>
      <x:c r="B22" s="118"/>
      <x:c r="C22" s="118"/>
      <x:c r="D22" s="118"/>
      <x:c r="E22" s="118"/>
      <x:c r="F22" s="118"/>
      <x:c r="G22" s="118"/>
      <x:c r="H22" s="118"/>
      <x:c r="I22" s="120"/>
      <x:c r="J22" s="118"/>
      <x:c r="K22" s="118"/>
      <x:c r="L22" s="118"/>
      <x:c r="M22" s="118"/>
    </x:row>
    <x:row r="23">
      <x:c r="A23" s="118"/>
      <x:c r="B23" s="118"/>
      <x:c r="C23" s="118"/>
      <x:c r="D23" s="118"/>
      <x:c r="E23" s="118"/>
      <x:c r="F23" s="118"/>
      <x:c r="G23" s="118"/>
      <x:c r="H23" s="118"/>
      <x:c r="I23" s="120"/>
      <x:c r="J23" s="118"/>
      <x:c r="K23" s="118"/>
      <x:c r="L23" s="118"/>
      <x:c r="M23" s="118"/>
    </x:row>
    <x:row r="24">
      <x:c r="A24" s="118"/>
      <x:c r="B24" s="118"/>
      <x:c r="C24" s="118"/>
      <x:c r="D24" s="118"/>
      <x:c r="E24" s="118"/>
      <x:c r="F24" s="118"/>
      <x:c r="G24" s="118"/>
      <x:c r="H24" s="118"/>
      <x:c r="I24" s="120"/>
      <x:c r="J24" s="118"/>
      <x:c r="K24" s="118"/>
      <x:c r="L24" s="118"/>
      <x:c r="M24" s="118"/>
    </x:row>
    <x:row r="25">
      <x:c r="A25" s="118"/>
      <x:c r="B25" s="118"/>
      <x:c r="C25" s="118"/>
      <x:c r="D25" s="118"/>
      <x:c r="E25" s="118"/>
      <x:c r="F25" s="118"/>
      <x:c r="G25" s="118"/>
      <x:c r="H25" s="118"/>
      <x:c r="I25" s="120"/>
      <x:c r="J25" s="118"/>
      <x:c r="K25" s="118"/>
      <x:c r="L25" s="118"/>
      <x:c r="M25" s="118"/>
    </x:row>
    <x:row r="26">
      <x:c r="A26" s="118"/>
      <x:c r="B26" s="118"/>
      <x:c r="C26" s="118"/>
      <x:c r="D26" s="118"/>
      <x:c r="E26" s="118"/>
      <x:c r="F26" s="118"/>
      <x:c r="G26" s="118"/>
      <x:c r="H26" s="118"/>
      <x:c r="I26" s="120"/>
      <x:c r="J26" s="118"/>
      <x:c r="K26" s="118"/>
      <x:c r="L26" s="118"/>
      <x:c r="M26" s="118"/>
    </x:row>
    <x:row r="27">
      <x:c r="A27" s="118"/>
      <x:c r="B27" s="118"/>
      <x:c r="C27" s="118"/>
      <x:c r="D27" s="118"/>
      <x:c r="E27" s="118"/>
      <x:c r="F27" s="118"/>
      <x:c r="G27" s="118"/>
      <x:c r="H27" s="118"/>
      <x:c r="I27" s="120"/>
      <x:c r="J27" s="118"/>
      <x:c r="K27" s="118"/>
      <x:c r="L27" s="118"/>
      <x:c r="M27" s="118"/>
    </x:row>
    <x:row r="28">
      <x:c r="A28" s="118"/>
      <x:c r="B28" s="118"/>
      <x:c r="C28" s="118"/>
      <x:c r="D28" s="118"/>
      <x:c r="E28" s="118"/>
      <x:c r="F28" s="118"/>
      <x:c r="G28" s="118"/>
      <x:c r="H28" s="118"/>
      <x:c r="I28" s="120"/>
      <x:c r="J28" s="118"/>
      <x:c r="K28" s="118"/>
      <x:c r="L28" s="118"/>
      <x:c r="M28" s="118"/>
    </x:row>
    <x:row r="29">
      <x:c r="A29" s="118"/>
      <x:c r="B29" s="118"/>
      <x:c r="C29" s="118"/>
      <x:c r="D29" s="118"/>
      <x:c r="E29" s="118"/>
      <x:c r="F29" s="118"/>
      <x:c r="G29" s="118"/>
      <x:c r="H29" s="118"/>
      <x:c r="I29" s="120"/>
      <x:c r="J29" s="118"/>
      <x:c r="K29" s="118"/>
      <x:c r="L29" s="118"/>
      <x:c r="M29" s="118"/>
    </x:row>
    <x:row r="30">
      <x:c r="A30" s="118"/>
      <x:c r="B30" s="118"/>
      <x:c r="C30" s="118"/>
      <x:c r="D30" s="118"/>
      <x:c r="E30" s="118"/>
      <x:c r="F30" s="118"/>
      <x:c r="G30" s="118"/>
      <x:c r="H30" s="118"/>
      <x:c r="I30" s="120"/>
      <x:c r="J30" s="118"/>
      <x:c r="K30" s="118"/>
      <x:c r="L30" s="118"/>
      <x:c r="M30" s="118"/>
    </x:row>
    <x:row r="31">
      <x:c r="A31" s="118"/>
      <x:c r="B31" s="118"/>
      <x:c r="C31" s="118"/>
      <x:c r="D31" s="118"/>
      <x:c r="E31" s="118"/>
      <x:c r="F31" s="118"/>
      <x:c r="G31" s="118"/>
      <x:c r="H31" s="118"/>
      <x:c r="I31" s="120"/>
      <x:c r="J31" s="118"/>
      <x:c r="K31" s="118"/>
      <x:c r="L31" s="118"/>
      <x:c r="M31" s="118"/>
    </x:row>
    <x:row r="32">
      <x:c r="A32" s="118"/>
      <x:c r="B32" s="118"/>
      <x:c r="C32" s="118"/>
      <x:c r="D32" s="118"/>
      <x:c r="E32" s="118"/>
      <x:c r="F32" s="118"/>
      <x:c r="G32" s="118"/>
      <x:c r="H32" s="118"/>
      <x:c r="I32" s="120"/>
      <x:c r="J32" s="118"/>
      <x:c r="K32" s="118"/>
      <x:c r="L32" s="118"/>
      <x:c r="M32" s="118"/>
    </x:row>
    <x:row r="33">
      <x:c r="A33" s="118"/>
      <x:c r="B33" s="118"/>
      <x:c r="C33" s="118"/>
      <x:c r="D33" s="118"/>
      <x:c r="E33" s="118"/>
      <x:c r="F33" s="118"/>
      <x:c r="G33" s="118"/>
      <x:c r="H33" s="118"/>
      <x:c r="I33" s="120"/>
      <x:c r="J33" s="118"/>
      <x:c r="K33" s="118"/>
      <x:c r="L33" s="118"/>
      <x:c r="M33" s="118"/>
    </x:row>
    <x:row r="34">
      <x:c r="A34" s="118"/>
      <x:c r="B34" s="118"/>
      <x:c r="C34" s="118"/>
      <x:c r="D34" s="118"/>
      <x:c r="E34" s="118"/>
      <x:c r="F34" s="118"/>
      <x:c r="G34" s="118"/>
      <x:c r="H34" s="118"/>
      <x:c r="I34" s="120"/>
      <x:c r="J34" s="118"/>
      <x:c r="K34" s="118"/>
      <x:c r="L34" s="118"/>
      <x:c r="M34" s="118"/>
    </x:row>
    <x:row r="35">
      <x:c r="A35" s="118"/>
      <x:c r="B35" s="118"/>
      <x:c r="C35" s="118"/>
      <x:c r="D35" s="118"/>
      <x:c r="E35" s="118"/>
      <x:c r="F35" s="118"/>
      <x:c r="G35" s="118"/>
      <x:c r="H35" s="118"/>
      <x:c r="I35" s="120"/>
      <x:c r="J35" s="118"/>
      <x:c r="K35" s="118"/>
      <x:c r="L35" s="118"/>
      <x:c r="M35" s="118"/>
    </x:row>
    <x:row r="36">
      <x:c r="A36" s="118"/>
      <x:c r="B36" s="118"/>
      <x:c r="C36" s="118"/>
      <x:c r="D36" s="118"/>
      <x:c r="E36" s="118"/>
      <x:c r="F36" s="118"/>
      <x:c r="G36" s="118"/>
      <x:c r="H36" s="118"/>
      <x:c r="I36" s="120"/>
      <x:c r="J36" s="118"/>
      <x:c r="K36" s="118"/>
      <x:c r="L36" s="118"/>
      <x:c r="M36" s="118"/>
    </x:row>
    <x:row r="37">
      <x:c r="A37" s="118"/>
      <x:c r="B37" s="118"/>
      <x:c r="C37" s="118"/>
      <x:c r="D37" s="118"/>
      <x:c r="E37" s="118"/>
      <x:c r="F37" s="118"/>
      <x:c r="G37" s="118"/>
      <x:c r="H37" s="118"/>
      <x:c r="I37" s="120"/>
      <x:c r="J37" s="118"/>
      <x:c r="K37" s="118"/>
      <x:c r="L37" s="118"/>
      <x:c r="M37" s="118"/>
    </x:row>
    <x:row r="38">
      <x:c r="A38" s="118"/>
      <x:c r="B38" s="118"/>
      <x:c r="C38" s="118"/>
      <x:c r="D38" s="118"/>
      <x:c r="E38" s="118"/>
      <x:c r="F38" s="118"/>
      <x:c r="G38" s="118"/>
      <x:c r="H38" s="118"/>
      <x:c r="I38" s="120"/>
      <x:c r="J38" s="118"/>
      <x:c r="K38" s="118"/>
      <x:c r="L38" s="118"/>
      <x:c r="M38" s="118"/>
    </x:row>
    <x:row r="39">
      <x:c r="A39" s="118"/>
      <x:c r="B39" s="118"/>
      <x:c r="C39" s="118"/>
      <x:c r="D39" s="118"/>
      <x:c r="E39" s="118"/>
      <x:c r="F39" s="118"/>
      <x:c r="G39" s="118"/>
      <x:c r="H39" s="118"/>
      <x:c r="I39" s="120"/>
      <x:c r="J39" s="118"/>
      <x:c r="K39" s="118"/>
      <x:c r="L39" s="118"/>
      <x:c r="M39" s="118"/>
    </x:row>
    <x:row r="40">
      <x:c r="A40" s="118"/>
      <x:c r="B40" s="118"/>
      <x:c r="C40" s="118"/>
      <x:c r="D40" s="118"/>
      <x:c r="E40" s="118"/>
      <x:c r="F40" s="118"/>
      <x:c r="G40" s="118"/>
      <x:c r="H40" s="118"/>
      <x:c r="I40" s="120"/>
      <x:c r="J40" s="118"/>
      <x:c r="K40" s="118"/>
      <x:c r="L40" s="118"/>
      <x:c r="M40" s="118"/>
    </x:row>
    <x:row r="41">
      <x:c r="A41" s="118"/>
      <x:c r="B41" s="118"/>
      <x:c r="C41" s="118"/>
      <x:c r="D41" s="118"/>
      <x:c r="E41" s="118"/>
      <x:c r="F41" s="118"/>
      <x:c r="G41" s="118"/>
      <x:c r="H41" s="118"/>
      <x:c r="I41" s="120"/>
      <x:c r="J41" s="118"/>
      <x:c r="K41" s="118"/>
      <x:c r="L41" s="118"/>
      <x:c r="M41" s="118"/>
    </x:row>
    <x:row r="42">
      <x:c r="A42" s="118"/>
      <x:c r="B42" s="118"/>
      <x:c r="C42" s="118"/>
      <x:c r="D42" s="118"/>
      <x:c r="E42" s="118"/>
      <x:c r="F42" s="118"/>
      <x:c r="G42" s="118"/>
      <x:c r="H42" s="118"/>
      <x:c r="I42" s="120"/>
      <x:c r="J42" s="118"/>
      <x:c r="K42" s="118"/>
      <x:c r="L42" s="118"/>
      <x:c r="M42" s="118"/>
    </x:row>
    <x:row r="43">
      <x:c r="A43" s="118"/>
      <x:c r="B43" s="118"/>
      <x:c r="C43" s="118"/>
      <x:c r="D43" s="118"/>
      <x:c r="E43" s="118"/>
      <x:c r="F43" s="118"/>
      <x:c r="G43" s="118"/>
      <x:c r="H43" s="118"/>
      <x:c r="I43" s="120"/>
      <x:c r="J43" s="118"/>
      <x:c r="K43" s="118"/>
      <x:c r="L43" s="118"/>
      <x:c r="M43" s="118"/>
    </x:row>
    <x:row r="44">
      <x:c r="A44" s="118"/>
      <x:c r="B44" s="118"/>
      <x:c r="C44" s="118"/>
      <x:c r="D44" s="118"/>
      <x:c r="E44" s="118"/>
      <x:c r="F44" s="118"/>
      <x:c r="G44" s="118"/>
      <x:c r="H44" s="118"/>
      <x:c r="I44" s="120"/>
      <x:c r="J44" s="118"/>
      <x:c r="K44" s="118"/>
      <x:c r="L44" s="118"/>
      <x:c r="M44" s="118"/>
    </x:row>
    <x:row r="45">
      <x:c r="A45" s="118"/>
      <x:c r="B45" s="118"/>
      <x:c r="C45" s="118"/>
      <x:c r="D45" s="118"/>
      <x:c r="E45" s="118"/>
      <x:c r="F45" s="118"/>
      <x:c r="G45" s="118"/>
      <x:c r="H45" s="118"/>
      <x:c r="I45" s="120"/>
      <x:c r="J45" s="118"/>
      <x:c r="K45" s="118"/>
      <x:c r="L45" s="118"/>
      <x:c r="M45" s="118"/>
    </x:row>
    <x:row r="46">
      <x:c r="A46" s="118"/>
      <x:c r="B46" s="118"/>
      <x:c r="C46" s="118"/>
      <x:c r="D46" s="118"/>
      <x:c r="E46" s="118"/>
      <x:c r="F46" s="118"/>
      <x:c r="G46" s="118"/>
      <x:c r="H46" s="118"/>
      <x:c r="I46" s="120"/>
      <x:c r="J46" s="118"/>
      <x:c r="K46" s="118"/>
      <x:c r="L46" s="118"/>
      <x:c r="M46" s="118"/>
    </x:row>
    <x:row r="47">
      <x:c r="A47" s="118"/>
      <x:c r="B47" s="118"/>
      <x:c r="C47" s="118"/>
      <x:c r="D47" s="118"/>
      <x:c r="E47" s="118"/>
      <x:c r="F47" s="118"/>
      <x:c r="G47" s="118"/>
      <x:c r="H47" s="118"/>
      <x:c r="I47" s="120"/>
      <x:c r="J47" s="118"/>
      <x:c r="K47" s="118"/>
      <x:c r="L47" s="118"/>
      <x:c r="M47" s="118"/>
    </x:row>
    <x:row r="48">
      <x:c r="A48" s="118"/>
      <x:c r="B48" s="118"/>
      <x:c r="C48" s="118"/>
      <x:c r="D48" s="118"/>
      <x:c r="E48" s="118"/>
      <x:c r="F48" s="118"/>
      <x:c r="G48" s="118"/>
      <x:c r="H48" s="118"/>
      <x:c r="I48" s="120"/>
      <x:c r="J48" s="118"/>
      <x:c r="K48" s="118"/>
      <x:c r="L48" s="118"/>
      <x:c r="M48" s="118"/>
    </x:row>
    <x:row r="49">
      <x:c r="A49" s="118"/>
      <x:c r="B49" s="118"/>
      <x:c r="C49" s="118"/>
      <x:c r="D49" s="118"/>
      <x:c r="E49" s="118"/>
      <x:c r="F49" s="118"/>
      <x:c r="G49" s="118"/>
      <x:c r="H49" s="118"/>
      <x:c r="I49" s="120"/>
      <x:c r="J49" s="118"/>
      <x:c r="K49" s="118"/>
      <x:c r="L49" s="118"/>
      <x:c r="M49" s="118"/>
    </x:row>
    <x:row r="50">
      <x:c r="A50" s="118"/>
      <x:c r="B50" s="118"/>
      <x:c r="C50" s="118"/>
      <x:c r="D50" s="118"/>
      <x:c r="E50" s="118"/>
      <x:c r="F50" s="118"/>
      <x:c r="G50" s="118"/>
      <x:c r="H50" s="118"/>
      <x:c r="I50" s="120"/>
      <x:c r="J50" s="118"/>
      <x:c r="K50" s="118"/>
      <x:c r="L50" s="118"/>
      <x:c r="M50" s="118"/>
    </x:row>
    <x:row r="51">
      <x:c r="A51" s="118"/>
      <x:c r="B51" s="118"/>
      <x:c r="C51" s="118"/>
      <x:c r="D51" s="118"/>
      <x:c r="E51" s="118"/>
      <x:c r="F51" s="118"/>
      <x:c r="G51" s="118"/>
      <x:c r="H51" s="118"/>
      <x:c r="I51" s="120"/>
      <x:c r="J51" s="118"/>
      <x:c r="K51" s="118"/>
      <x:c r="L51" s="118"/>
      <x:c r="M51" s="118"/>
    </x:row>
    <x:row r="52">
      <x:c r="A52" s="118"/>
      <x:c r="B52" s="118"/>
      <x:c r="C52" s="118"/>
      <x:c r="D52" s="118"/>
      <x:c r="E52" s="118"/>
      <x:c r="F52" s="118"/>
      <x:c r="G52" s="118"/>
      <x:c r="H52" s="118"/>
      <x:c r="I52" s="120"/>
      <x:c r="J52" s="118"/>
      <x:c r="K52" s="118"/>
      <x:c r="L52" s="118"/>
      <x:c r="M52" s="118"/>
    </x:row>
    <x:row r="53">
      <x:c r="A53" s="118"/>
      <x:c r="B53" s="118"/>
      <x:c r="C53" s="118"/>
      <x:c r="D53" s="118"/>
      <x:c r="E53" s="118"/>
      <x:c r="F53" s="118"/>
      <x:c r="G53" s="118"/>
      <x:c r="H53" s="118"/>
      <x:c r="I53" s="120"/>
      <x:c r="J53" s="118"/>
      <x:c r="K53" s="118"/>
      <x:c r="L53" s="118"/>
      <x:c r="M53" s="118"/>
    </x:row>
    <x:row r="54">
      <x:c r="A54" s="118"/>
      <x:c r="B54" s="118"/>
      <x:c r="C54" s="118"/>
      <x:c r="D54" s="118"/>
      <x:c r="E54" s="118"/>
      <x:c r="F54" s="118"/>
      <x:c r="G54" s="118"/>
      <x:c r="H54" s="118"/>
      <x:c r="I54" s="120"/>
      <x:c r="J54" s="118"/>
      <x:c r="K54" s="118"/>
      <x:c r="L54" s="118"/>
      <x:c r="M54" s="118"/>
    </x:row>
    <x:row r="55">
      <x:c r="A55" s="118"/>
      <x:c r="B55" s="118"/>
      <x:c r="C55" s="118"/>
      <x:c r="D55" s="118"/>
      <x:c r="E55" s="118"/>
      <x:c r="F55" s="118"/>
      <x:c r="G55" s="118"/>
      <x:c r="H55" s="118"/>
      <x:c r="I55" s="120"/>
      <x:c r="J55" s="118"/>
      <x:c r="K55" s="118"/>
      <x:c r="L55" s="118"/>
      <x:c r="M55" s="118"/>
    </x:row>
    <x:row r="56">
      <x:c r="A56" s="118"/>
      <x:c r="B56" s="118"/>
      <x:c r="C56" s="118"/>
      <x:c r="D56" s="118"/>
      <x:c r="E56" s="118"/>
      <x:c r="F56" s="118"/>
      <x:c r="G56" s="118"/>
      <x:c r="H56" s="118"/>
      <x:c r="I56" s="120"/>
      <x:c r="J56" s="118"/>
      <x:c r="K56" s="118"/>
      <x:c r="L56" s="118"/>
      <x:c r="M56" s="118"/>
    </x:row>
    <x:row r="57">
      <x:c r="A57" s="118"/>
      <x:c r="B57" s="118"/>
      <x:c r="C57" s="118"/>
      <x:c r="D57" s="118"/>
      <x:c r="E57" s="118"/>
      <x:c r="F57" s="118"/>
      <x:c r="G57" s="118"/>
      <x:c r="H57" s="118"/>
      <x:c r="I57" s="120"/>
      <x:c r="J57" s="118"/>
      <x:c r="K57" s="118"/>
      <x:c r="L57" s="118"/>
      <x:c r="M57" s="118"/>
    </x:row>
    <x:row r="58">
      <x:c r="A58" s="118"/>
      <x:c r="B58" s="118"/>
      <x:c r="C58" s="118"/>
      <x:c r="D58" s="118"/>
      <x:c r="E58" s="118"/>
      <x:c r="F58" s="118"/>
      <x:c r="G58" s="118"/>
      <x:c r="H58" s="118"/>
      <x:c r="I58" s="120"/>
      <x:c r="J58" s="118"/>
      <x:c r="K58" s="118"/>
      <x:c r="L58" s="118"/>
      <x:c r="M58" s="118"/>
    </x:row>
    <x:row r="59">
      <x:c r="A59" s="118"/>
      <x:c r="B59" s="118"/>
      <x:c r="C59" s="118"/>
      <x:c r="D59" s="118"/>
      <x:c r="E59" s="118"/>
      <x:c r="F59" s="118"/>
      <x:c r="G59" s="118"/>
      <x:c r="H59" s="118"/>
      <x:c r="I59" s="120"/>
      <x:c r="J59" s="118"/>
      <x:c r="K59" s="118"/>
      <x:c r="L59" s="118"/>
      <x:c r="M59" s="118"/>
    </x:row>
    <x:row r="60">
      <x:c r="A60" s="118"/>
      <x:c r="B60" s="118"/>
      <x:c r="C60" s="118"/>
      <x:c r="D60" s="118"/>
      <x:c r="E60" s="118"/>
      <x:c r="F60" s="118"/>
      <x:c r="G60" s="118"/>
      <x:c r="H60" s="118"/>
      <x:c r="I60" s="120"/>
      <x:c r="J60" s="118"/>
      <x:c r="K60" s="118"/>
      <x:c r="L60" s="118"/>
      <x:c r="M60" s="118"/>
    </x:row>
    <x:row r="61">
      <x:c r="A61" s="118"/>
      <x:c r="B61" s="118"/>
      <x:c r="C61" s="118"/>
      <x:c r="D61" s="118"/>
      <x:c r="E61" s="118"/>
      <x:c r="F61" s="118"/>
      <x:c r="G61" s="118"/>
      <x:c r="H61" s="118"/>
      <x:c r="I61" s="120"/>
      <x:c r="J61" s="118"/>
      <x:c r="K61" s="118"/>
      <x:c r="L61" s="118"/>
      <x:c r="M61" s="118"/>
    </x:row>
    <x:row r="62">
      <x:c r="A62" s="118"/>
      <x:c r="B62" s="118"/>
      <x:c r="C62" s="118"/>
      <x:c r="D62" s="118"/>
      <x:c r="E62" s="118"/>
      <x:c r="F62" s="118"/>
      <x:c r="G62" s="118"/>
      <x:c r="H62" s="118"/>
      <x:c r="I62" s="120"/>
      <x:c r="J62" s="118"/>
      <x:c r="K62" s="118"/>
      <x:c r="L62" s="118"/>
      <x:c r="M62" s="118"/>
    </x:row>
    <x:row r="63">
      <x:c r="A63" s="118"/>
      <x:c r="B63" s="118"/>
      <x:c r="C63" s="118"/>
      <x:c r="D63" s="118"/>
      <x:c r="E63" s="118"/>
      <x:c r="F63" s="118"/>
      <x:c r="G63" s="118"/>
      <x:c r="H63" s="118"/>
      <x:c r="I63" s="120"/>
      <x:c r="J63" s="118"/>
      <x:c r="K63" s="118"/>
      <x:c r="L63" s="118"/>
      <x:c r="M63" s="118"/>
    </x:row>
    <x:row r="64">
      <x:c r="A64" s="118"/>
      <x:c r="B64" s="118"/>
      <x:c r="C64" s="118"/>
      <x:c r="D64" s="118"/>
      <x:c r="E64" s="118"/>
      <x:c r="F64" s="118"/>
      <x:c r="G64" s="118"/>
      <x:c r="H64" s="118"/>
      <x:c r="I64" s="120"/>
      <x:c r="J64" s="118"/>
      <x:c r="K64" s="118"/>
      <x:c r="L64" s="118"/>
      <x:c r="M64" s="118"/>
    </x:row>
    <x:row r="65">
      <x:c r="A65" s="118"/>
      <x:c r="B65" s="118"/>
      <x:c r="C65" s="118"/>
      <x:c r="D65" s="118"/>
      <x:c r="E65" s="118"/>
      <x:c r="F65" s="118"/>
      <x:c r="G65" s="118"/>
      <x:c r="H65" s="118"/>
      <x:c r="I65" s="120"/>
      <x:c r="J65" s="118"/>
      <x:c r="K65" s="118"/>
      <x:c r="L65" s="118"/>
      <x:c r="M65" s="118"/>
    </x:row>
    <x:row r="66">
      <x:c r="A66" s="118"/>
      <x:c r="B66" s="118"/>
      <x:c r="C66" s="118"/>
      <x:c r="D66" s="118"/>
      <x:c r="E66" s="118"/>
      <x:c r="F66" s="118"/>
      <x:c r="G66" s="118"/>
      <x:c r="H66" s="118"/>
      <x:c r="I66" s="120"/>
      <x:c r="J66" s="118"/>
      <x:c r="K66" s="118"/>
      <x:c r="L66" s="118"/>
      <x:c r="M66" s="118"/>
    </x:row>
    <x:row r="67">
      <x:c r="A67" s="118"/>
      <x:c r="B67" s="118"/>
      <x:c r="C67" s="118"/>
      <x:c r="D67" s="118"/>
      <x:c r="E67" s="118"/>
      <x:c r="F67" s="118"/>
      <x:c r="G67" s="118"/>
      <x:c r="H67" s="118"/>
      <x:c r="I67" s="120"/>
      <x:c r="J67" s="118"/>
      <x:c r="K67" s="118"/>
      <x:c r="L67" s="118"/>
      <x:c r="M67" s="118"/>
    </x:row>
    <x:row r="68">
      <x:c r="A68" s="118"/>
      <x:c r="B68" s="118"/>
      <x:c r="C68" s="118"/>
      <x:c r="D68" s="118"/>
      <x:c r="E68" s="118"/>
      <x:c r="F68" s="118"/>
      <x:c r="G68" s="118"/>
      <x:c r="H68" s="118"/>
      <x:c r="I68" s="120"/>
      <x:c r="J68" s="118"/>
      <x:c r="K68" s="118"/>
      <x:c r="L68" s="118"/>
      <x:c r="M68" s="118"/>
    </x:row>
    <x:row r="69">
      <x:c r="A69" s="118"/>
      <x:c r="B69" s="118"/>
      <x:c r="C69" s="118"/>
      <x:c r="D69" s="118"/>
      <x:c r="E69" s="118"/>
      <x:c r="F69" s="118"/>
      <x:c r="G69" s="118"/>
      <x:c r="H69" s="118"/>
      <x:c r="I69" s="120"/>
      <x:c r="J69" s="118"/>
      <x:c r="K69" s="118"/>
      <x:c r="L69" s="118"/>
      <x:c r="M69" s="118"/>
    </x:row>
    <x:row r="70">
      <x:c r="A70" s="118"/>
      <x:c r="B70" s="118"/>
      <x:c r="C70" s="118"/>
      <x:c r="D70" s="118"/>
      <x:c r="E70" s="118"/>
      <x:c r="F70" s="118"/>
      <x:c r="G70" s="118"/>
      <x:c r="H70" s="118"/>
      <x:c r="I70" s="120"/>
      <x:c r="J70" s="118"/>
      <x:c r="K70" s="118"/>
      <x:c r="L70" s="118"/>
      <x:c r="M70" s="118"/>
    </x:row>
    <x:row r="71">
      <x:c r="A71" s="118"/>
      <x:c r="B71" s="118"/>
      <x:c r="C71" s="118"/>
      <x:c r="D71" s="118"/>
      <x:c r="E71" s="118"/>
      <x:c r="F71" s="118"/>
      <x:c r="G71" s="118"/>
      <x:c r="H71" s="118"/>
      <x:c r="I71" s="120"/>
      <x:c r="J71" s="118"/>
      <x:c r="K71" s="118"/>
      <x:c r="L71" s="118"/>
      <x:c r="M71" s="118"/>
    </x:row>
    <x:row r="72">
      <x:c r="A72" s="118"/>
      <x:c r="B72" s="118"/>
      <x:c r="C72" s="118"/>
      <x:c r="D72" s="118"/>
      <x:c r="E72" s="118"/>
      <x:c r="F72" s="118"/>
      <x:c r="G72" s="118"/>
      <x:c r="H72" s="118"/>
      <x:c r="I72" s="120"/>
      <x:c r="J72" s="118"/>
      <x:c r="K72" s="118"/>
      <x:c r="L72" s="118"/>
      <x:c r="M72" s="118"/>
    </x:row>
    <x:row r="73">
      <x:c r="A73" s="118"/>
      <x:c r="B73" s="118"/>
      <x:c r="C73" s="118"/>
      <x:c r="D73" s="118"/>
      <x:c r="E73" s="118"/>
      <x:c r="F73" s="118"/>
      <x:c r="G73" s="118"/>
      <x:c r="H73" s="118"/>
      <x:c r="I73" s="120"/>
      <x:c r="J73" s="118"/>
      <x:c r="K73" s="118"/>
      <x:c r="L73" s="118"/>
      <x:c r="M73" s="118"/>
    </x:row>
    <x:row r="74">
      <x:c r="A74" s="118"/>
      <x:c r="B74" s="118"/>
      <x:c r="C74" s="118"/>
      <x:c r="D74" s="118"/>
      <x:c r="E74" s="118"/>
      <x:c r="F74" s="118"/>
      <x:c r="G74" s="118"/>
      <x:c r="H74" s="118"/>
      <x:c r="I74" s="120"/>
      <x:c r="J74" s="118"/>
      <x:c r="K74" s="118"/>
      <x:c r="L74" s="118"/>
      <x:c r="M74" s="118"/>
    </x:row>
    <x:row r="75">
      <x:c r="A75" s="118"/>
      <x:c r="B75" s="118"/>
      <x:c r="C75" s="118"/>
      <x:c r="D75" s="118"/>
      <x:c r="E75" s="118"/>
      <x:c r="F75" s="118"/>
      <x:c r="G75" s="118"/>
      <x:c r="H75" s="118"/>
      <x:c r="I75" s="120"/>
      <x:c r="J75" s="118"/>
      <x:c r="K75" s="118"/>
      <x:c r="L75" s="118"/>
      <x:c r="M75" s="118"/>
    </x:row>
    <x:row r="76">
      <x:c r="A76" s="118"/>
      <x:c r="B76" s="118"/>
      <x:c r="C76" s="118"/>
      <x:c r="D76" s="118"/>
      <x:c r="E76" s="118"/>
      <x:c r="F76" s="118"/>
      <x:c r="G76" s="118"/>
      <x:c r="H76" s="118"/>
      <x:c r="I76" s="120"/>
      <x:c r="J76" s="118"/>
      <x:c r="K76" s="118"/>
      <x:c r="L76" s="118"/>
      <x:c r="M76" s="118"/>
    </x:row>
    <x:row r="77">
      <x:c r="A77" s="118"/>
      <x:c r="B77" s="118"/>
      <x:c r="C77" s="118"/>
      <x:c r="D77" s="118"/>
      <x:c r="E77" s="118"/>
      <x:c r="F77" s="118"/>
      <x:c r="G77" s="118"/>
      <x:c r="H77" s="118"/>
      <x:c r="I77" s="120"/>
      <x:c r="J77" s="118"/>
      <x:c r="K77" s="118"/>
      <x:c r="L77" s="118"/>
      <x:c r="M77" s="118"/>
    </x:row>
    <x:row r="78">
      <x:c r="A78" s="118"/>
      <x:c r="B78" s="118"/>
      <x:c r="C78" s="118"/>
      <x:c r="D78" s="118"/>
      <x:c r="E78" s="118"/>
      <x:c r="F78" s="118"/>
      <x:c r="G78" s="118"/>
      <x:c r="H78" s="118"/>
      <x:c r="I78" s="120"/>
      <x:c r="J78" s="118"/>
      <x:c r="K78" s="118"/>
      <x:c r="L78" s="118"/>
      <x:c r="M78" s="118"/>
    </x:row>
    <x:row r="79">
      <x:c r="A79" s="118"/>
      <x:c r="B79" s="118"/>
      <x:c r="C79" s="118"/>
      <x:c r="D79" s="118"/>
      <x:c r="E79" s="118"/>
      <x:c r="F79" s="118"/>
      <x:c r="G79" s="118"/>
      <x:c r="H79" s="118"/>
      <x:c r="I79" s="120"/>
      <x:c r="J79" s="118"/>
      <x:c r="K79" s="118"/>
      <x:c r="L79" s="118"/>
      <x:c r="M79" s="118"/>
    </x:row>
    <x:row r="80">
      <x:c r="A80" s="118"/>
      <x:c r="B80" s="118"/>
      <x:c r="C80" s="118"/>
      <x:c r="D80" s="118"/>
      <x:c r="E80" s="118"/>
      <x:c r="F80" s="118"/>
      <x:c r="G80" s="118"/>
      <x:c r="H80" s="118"/>
      <x:c r="I80" s="120"/>
      <x:c r="J80" s="118"/>
      <x:c r="K80" s="118"/>
      <x:c r="L80" s="118"/>
      <x:c r="M80" s="118"/>
    </x:row>
    <x:row r="81">
      <x:c r="A81" s="118"/>
      <x:c r="B81" s="118"/>
      <x:c r="C81" s="118"/>
      <x:c r="D81" s="118"/>
      <x:c r="E81" s="118"/>
      <x:c r="F81" s="118"/>
      <x:c r="G81" s="118"/>
      <x:c r="H81" s="118"/>
      <x:c r="I81" s="120"/>
      <x:c r="J81" s="118"/>
      <x:c r="K81" s="118"/>
      <x:c r="L81" s="118"/>
      <x:c r="M81" s="118"/>
    </x:row>
    <x:row r="82">
      <x:c r="A82" s="118"/>
      <x:c r="B82" s="118"/>
      <x:c r="C82" s="118"/>
      <x:c r="D82" s="118"/>
      <x:c r="E82" s="118"/>
      <x:c r="F82" s="118"/>
      <x:c r="G82" s="118"/>
      <x:c r="H82" s="118"/>
      <x:c r="I82" s="120"/>
      <x:c r="J82" s="118"/>
      <x:c r="K82" s="118"/>
      <x:c r="L82" s="118"/>
      <x:c r="M82" s="118"/>
    </x:row>
    <x:row r="83">
      <x:c r="A83" s="118"/>
      <x:c r="B83" s="118"/>
      <x:c r="C83" s="118"/>
      <x:c r="D83" s="118"/>
      <x:c r="E83" s="118"/>
      <x:c r="F83" s="118"/>
      <x:c r="G83" s="118"/>
      <x:c r="H83" s="118"/>
      <x:c r="I83" s="120"/>
      <x:c r="J83" s="118"/>
      <x:c r="K83" s="118"/>
      <x:c r="L83" s="118"/>
      <x:c r="M83" s="118"/>
    </x:row>
    <x:row r="84">
      <x:c r="A84" s="118"/>
      <x:c r="B84" s="118"/>
      <x:c r="C84" s="118"/>
      <x:c r="D84" s="118"/>
      <x:c r="E84" s="118"/>
      <x:c r="F84" s="118"/>
      <x:c r="G84" s="118"/>
      <x:c r="H84" s="118"/>
      <x:c r="I84" s="120"/>
      <x:c r="J84" s="118"/>
      <x:c r="K84" s="118"/>
      <x:c r="L84" s="118"/>
      <x:c r="M84" s="118"/>
    </x:row>
    <x:row r="85">
      <x:c r="A85" s="118"/>
      <x:c r="B85" s="118"/>
      <x:c r="C85" s="118"/>
      <x:c r="D85" s="118"/>
      <x:c r="E85" s="118"/>
      <x:c r="F85" s="118"/>
      <x:c r="G85" s="118"/>
      <x:c r="H85" s="118"/>
      <x:c r="I85" s="120"/>
      <x:c r="J85" s="118"/>
      <x:c r="K85" s="118"/>
      <x:c r="L85" s="118"/>
      <x:c r="M85" s="118"/>
    </x:row>
    <x:row r="86">
      <x:c r="A86" s="118"/>
      <x:c r="B86" s="118"/>
      <x:c r="C86" s="118"/>
      <x:c r="D86" s="118"/>
      <x:c r="E86" s="118"/>
      <x:c r="F86" s="118"/>
      <x:c r="G86" s="118"/>
      <x:c r="H86" s="118"/>
      <x:c r="I86" s="120"/>
      <x:c r="J86" s="118"/>
      <x:c r="K86" s="118"/>
      <x:c r="L86" s="118"/>
      <x:c r="M86" s="118"/>
    </x:row>
    <x:row r="87">
      <x:c r="A87" s="118"/>
      <x:c r="B87" s="118"/>
      <x:c r="C87" s="118"/>
      <x:c r="D87" s="118"/>
      <x:c r="E87" s="118"/>
      <x:c r="F87" s="118"/>
      <x:c r="G87" s="118"/>
      <x:c r="H87" s="118"/>
      <x:c r="I87" s="120"/>
      <x:c r="J87" s="118"/>
      <x:c r="K87" s="118"/>
      <x:c r="L87" s="118"/>
      <x:c r="M87" s="118"/>
    </x:row>
    <x:row r="88">
      <x:c r="A88" s="118"/>
      <x:c r="B88" s="118"/>
      <x:c r="C88" s="118"/>
      <x:c r="D88" s="118"/>
      <x:c r="E88" s="118"/>
      <x:c r="F88" s="118"/>
      <x:c r="G88" s="118"/>
      <x:c r="H88" s="118"/>
      <x:c r="I88" s="120"/>
      <x:c r="J88" s="118"/>
      <x:c r="K88" s="118"/>
      <x:c r="L88" s="118"/>
      <x:c r="M88" s="118"/>
    </x:row>
    <x:row r="89">
      <x:c r="A89" s="118"/>
      <x:c r="B89" s="118"/>
      <x:c r="C89" s="118"/>
      <x:c r="D89" s="118"/>
      <x:c r="E89" s="118"/>
      <x:c r="F89" s="118"/>
      <x:c r="G89" s="118"/>
      <x:c r="H89" s="118"/>
      <x:c r="I89" s="120"/>
      <x:c r="J89" s="118"/>
      <x:c r="K89" s="118"/>
      <x:c r="L89" s="118"/>
      <x:c r="M89" s="118"/>
    </x:row>
    <x:row r="90">
      <x:c r="A90" s="118"/>
      <x:c r="B90" s="118"/>
      <x:c r="C90" s="118"/>
      <x:c r="D90" s="118"/>
      <x:c r="E90" s="118"/>
      <x:c r="F90" s="118"/>
      <x:c r="G90" s="118"/>
      <x:c r="H90" s="118"/>
      <x:c r="I90" s="120"/>
      <x:c r="J90" s="118"/>
      <x:c r="K90" s="118"/>
      <x:c r="L90" s="118"/>
      <x:c r="M90" s="118"/>
    </x:row>
    <x:row r="91">
      <x:c r="A91" s="118"/>
      <x:c r="B91" s="118"/>
      <x:c r="C91" s="118"/>
      <x:c r="D91" s="118"/>
      <x:c r="E91" s="118"/>
      <x:c r="F91" s="118"/>
      <x:c r="G91" s="118"/>
      <x:c r="H91" s="118"/>
      <x:c r="I91" s="120"/>
      <x:c r="J91" s="118"/>
      <x:c r="K91" s="118"/>
      <x:c r="L91" s="118"/>
      <x:c r="M91" s="118"/>
    </x:row>
    <x:row r="92">
      <x:c r="A92" s="118"/>
      <x:c r="B92" s="118"/>
      <x:c r="C92" s="118"/>
      <x:c r="D92" s="118"/>
      <x:c r="E92" s="118"/>
      <x:c r="F92" s="118"/>
      <x:c r="G92" s="118"/>
      <x:c r="H92" s="118"/>
      <x:c r="I92" s="120"/>
      <x:c r="J92" s="118"/>
      <x:c r="K92" s="118"/>
      <x:c r="L92" s="118"/>
      <x:c r="M92" s="118"/>
    </x:row>
    <x:row r="93">
      <x:c r="A93" s="118"/>
      <x:c r="B93" s="118"/>
      <x:c r="C93" s="118"/>
      <x:c r="D93" s="118"/>
      <x:c r="E93" s="118"/>
      <x:c r="F93" s="118"/>
      <x:c r="G93" s="118"/>
      <x:c r="H93" s="118"/>
      <x:c r="I93" s="120"/>
      <x:c r="J93" s="118"/>
      <x:c r="K93" s="118"/>
      <x:c r="L93" s="118"/>
      <x:c r="M93" s="118"/>
    </x:row>
    <x:row r="94">
      <x:c r="A94" s="118"/>
      <x:c r="B94" s="118"/>
      <x:c r="C94" s="118"/>
      <x:c r="D94" s="118"/>
      <x:c r="E94" s="118"/>
      <x:c r="F94" s="118"/>
      <x:c r="G94" s="118"/>
      <x:c r="H94" s="118"/>
      <x:c r="I94" s="120"/>
      <x:c r="J94" s="118"/>
      <x:c r="K94" s="118"/>
      <x:c r="L94" s="118"/>
      <x:c r="M94" s="118"/>
    </x:row>
    <x:row r="95">
      <x:c r="A95" s="118"/>
      <x:c r="B95" s="118"/>
      <x:c r="C95" s="118"/>
      <x:c r="D95" s="118"/>
      <x:c r="E95" s="118"/>
      <x:c r="F95" s="118"/>
      <x:c r="G95" s="118"/>
      <x:c r="H95" s="118"/>
      <x:c r="I95" s="120"/>
      <x:c r="J95" s="118"/>
      <x:c r="K95" s="118"/>
      <x:c r="L95" s="118"/>
      <x:c r="M95" s="118"/>
    </x:row>
    <x:row r="96">
      <x:c r="A96" s="118"/>
      <x:c r="B96" s="118"/>
      <x:c r="C96" s="118"/>
      <x:c r="D96" s="118"/>
      <x:c r="E96" s="118"/>
      <x:c r="F96" s="118"/>
      <x:c r="G96" s="118"/>
      <x:c r="H96" s="118"/>
      <x:c r="I96" s="120"/>
      <x:c r="J96" s="118"/>
      <x:c r="K96" s="118"/>
      <x:c r="L96" s="118"/>
      <x:c r="M96" s="118"/>
    </x:row>
    <x:row r="97">
      <x:c r="A97" s="118"/>
      <x:c r="B97" s="118"/>
      <x:c r="C97" s="118"/>
      <x:c r="D97" s="118"/>
      <x:c r="E97" s="118"/>
      <x:c r="F97" s="118"/>
      <x:c r="G97" s="118"/>
      <x:c r="H97" s="118"/>
      <x:c r="I97" s="120"/>
      <x:c r="J97" s="118"/>
      <x:c r="K97" s="118"/>
      <x:c r="L97" s="118"/>
      <x:c r="M97" s="118"/>
    </x:row>
    <x:row r="98">
      <x:c r="A98" s="118"/>
      <x:c r="B98" s="118"/>
      <x:c r="C98" s="118"/>
      <x:c r="D98" s="118"/>
      <x:c r="E98" s="118"/>
      <x:c r="F98" s="118"/>
      <x:c r="G98" s="118"/>
      <x:c r="H98" s="118"/>
      <x:c r="I98" s="120"/>
      <x:c r="J98" s="118"/>
      <x:c r="K98" s="118"/>
      <x:c r="L98" s="118"/>
      <x:c r="M98" s="118"/>
    </x:row>
    <x:row r="99">
      <x:c r="A99" s="118"/>
      <x:c r="B99" s="118"/>
      <x:c r="C99" s="118"/>
      <x:c r="D99" s="118"/>
      <x:c r="E99" s="118"/>
      <x:c r="F99" s="118"/>
      <x:c r="G99" s="118"/>
      <x:c r="H99" s="118"/>
      <x:c r="I99" s="120"/>
      <x:c r="J99" s="118"/>
      <x:c r="K99" s="118"/>
      <x:c r="L99" s="118"/>
      <x:c r="M99" s="118"/>
    </x:row>
    <x:row r="100">
      <x:c r="A100" s="118"/>
      <x:c r="B100" s="118"/>
      <x:c r="C100" s="118"/>
      <x:c r="D100" s="118"/>
      <x:c r="E100" s="118"/>
      <x:c r="F100" s="118"/>
      <x:c r="G100" s="118"/>
      <x:c r="H100" s="118"/>
      <x:c r="I100" s="120"/>
      <x:c r="J100" s="118"/>
      <x:c r="K100" s="118"/>
      <x:c r="L100" s="118"/>
      <x:c r="M100" s="118"/>
    </x:row>
    <x:row r="101">
      <x:c r="A101" s="118"/>
      <x:c r="B101" s="118"/>
      <x:c r="C101" s="118"/>
      <x:c r="D101" s="118"/>
      <x:c r="E101" s="118"/>
      <x:c r="F101" s="118"/>
      <x:c r="G101" s="118"/>
      <x:c r="H101" s="118"/>
      <x:c r="I101" s="120"/>
      <x:c r="J101" s="118"/>
      <x:c r="K101" s="118"/>
      <x:c r="L101" s="118"/>
      <x:c r="M101" s="118"/>
    </x:row>
    <x:row r="102">
      <x:c r="A102" s="118"/>
      <x:c r="B102" s="118"/>
      <x:c r="C102" s="118"/>
      <x:c r="D102" s="118"/>
      <x:c r="E102" s="118"/>
      <x:c r="F102" s="118"/>
      <x:c r="G102" s="118"/>
      <x:c r="H102" s="118"/>
      <x:c r="I102" s="120"/>
      <x:c r="J102" s="118"/>
      <x:c r="K102" s="118"/>
      <x:c r="L102" s="118"/>
      <x:c r="M102" s="118"/>
    </x:row>
    <x:row r="103">
      <x:c r="A103" s="118"/>
      <x:c r="B103" s="118"/>
      <x:c r="C103" s="118"/>
      <x:c r="D103" s="118"/>
      <x:c r="E103" s="118"/>
      <x:c r="F103" s="118"/>
      <x:c r="G103" s="118"/>
      <x:c r="H103" s="118"/>
      <x:c r="I103" s="120"/>
      <x:c r="J103" s="118"/>
      <x:c r="K103" s="118"/>
      <x:c r="L103" s="118"/>
      <x:c r="M103" s="118"/>
    </x:row>
    <x:row r="104">
      <x:c r="A104" s="118"/>
      <x:c r="B104" s="118"/>
      <x:c r="C104" s="118"/>
      <x:c r="D104" s="118"/>
      <x:c r="E104" s="118"/>
      <x:c r="F104" s="118"/>
      <x:c r="G104" s="118"/>
      <x:c r="H104" s="118"/>
      <x:c r="I104" s="120"/>
      <x:c r="J104" s="118"/>
      <x:c r="K104" s="118"/>
      <x:c r="L104" s="118"/>
      <x:c r="M104" s="118"/>
    </x:row>
    <x:row r="105">
      <x:c r="A105" s="118"/>
      <x:c r="B105" s="118"/>
      <x:c r="C105" s="118"/>
      <x:c r="D105" s="118"/>
      <x:c r="E105" s="118"/>
      <x:c r="F105" s="118"/>
      <x:c r="G105" s="118"/>
      <x:c r="H105" s="118"/>
      <x:c r="I105" s="120"/>
      <x:c r="J105" s="118"/>
      <x:c r="K105" s="118"/>
      <x:c r="L105" s="118"/>
      <x:c r="M105" s="118"/>
    </x:row>
    <x:row r="106">
      <x:c r="A106" s="118"/>
      <x:c r="B106" s="118"/>
      <x:c r="C106" s="118"/>
      <x:c r="D106" s="118"/>
      <x:c r="E106" s="118"/>
      <x:c r="F106" s="118"/>
      <x:c r="G106" s="118"/>
      <x:c r="H106" s="118"/>
      <x:c r="I106" s="120"/>
      <x:c r="J106" s="118"/>
      <x:c r="K106" s="118"/>
      <x:c r="L106" s="118"/>
      <x:c r="M106" s="118"/>
    </x:row>
  </x:sheetData>
  <x:mergeCells>
    <x:mergeCell ref="A1:M2"/>
    <x:mergeCell ref="A4:M4"/>
  </x:mergeCells>
  <x:dataValidations count="2">
    <x:dataValidation type="list" sqref="K7:K106">
      <x:formula1>"Sim,Não,N/A"</x:formula1>
    </x:dataValidation>
    <x:dataValidation type="list" sqref="L7:L106">
      <x:formula1>"Suficiente,Parcial,Insuficiente,Pendente"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8" hidden="0" customWidth="1"/>
    <x:col min="3" max="3" width="12" hidden="0" customWidth="1"/>
    <x:col min="4" max="4" width="24" hidden="0" customWidth="1"/>
    <x:col min="5" max="5" width="30" hidden="0" customWidth="1"/>
    <x:col min="6" max="6" width="20" hidden="0" customWidth="1"/>
    <x:col min="7" max="7" width="18" hidden="0" customWidth="1"/>
    <x:col min="8" max="8" width="18" hidden="0" customWidth="1"/>
    <x:col min="9" max="9" width="14" hidden="0" customWidth="1"/>
    <x:col min="10" max="10" width="14" hidden="0" customWidth="1"/>
    <x:col min="11" max="11" width="24" hidden="0" customWidth="1"/>
    <x:col min="12" max="12" width="16" hidden="0" customWidth="1"/>
    <x:col min="13" max="13" width="16" hidden="0" customWidth="1"/>
    <x:col min="14" max="14" width="18" hidden="0" customWidth="1"/>
    <x:col min="15" max="15" width="20" hidden="0" customWidth="1"/>
    <x:col min="16" max="16" width="24" hidden="0" customWidth="1"/>
    <x:col min="17" max="17" width="18" hidden="0" customWidth="1"/>
    <x:col min="18" max="18" width="18" hidden="0" customWidth="1"/>
    <x:col min="19" max="19" width="16" hidden="0" customWidth="1"/>
    <x:col min="20" max="20" width="40" hidden="0" customWidth="1"/>
  </x:cols>
  <x:sheetData>
    <x:row r="1" ht="34" customHeight="1">
      <x:c r="A1" s="5" t="str">
        <x:v>POPULAÇÃO DE CONTRATAÇÕES E FONTES DE FINANCIAMENTO</x:v>
      </x:c>
      <x:c r="B1" s="5" t="str">
        <x:v>POPULAÇÃO DE CONTRATAÇÕES E FONTES DE FINANCIAMENTO</x:v>
      </x:c>
      <x:c r="C1" s="5" t="str">
        <x:v>POPULAÇÃO DE CONTRATAÇÕES E FONTES DE FINANCIAMENTO</x:v>
      </x:c>
      <x:c r="D1" s="5" t="str">
        <x:v>POPULAÇÃO DE CONTRATAÇÕES E FONTES DE FINANCIAMENTO</x:v>
      </x:c>
      <x:c r="E1" s="5" t="str">
        <x:v>POPULAÇÃO DE CONTRATAÇÕES E FONTES DE FINANCIAMENTO</x:v>
      </x:c>
      <x:c r="F1" s="5" t="str">
        <x:v>POPULAÇÃO DE CONTRATAÇÕES E FONTES DE FINANCIAMENTO</x:v>
      </x:c>
      <x:c r="G1" s="5" t="str">
        <x:v>POPULAÇÃO DE CONTRATAÇÕES E FONTES DE FINANCIAMENTO</x:v>
      </x:c>
      <x:c r="H1" s="5" t="str">
        <x:v>POPULAÇÃO DE CONTRATAÇÕES E FONTES DE FINANCIAMENTO</x:v>
      </x:c>
      <x:c r="I1" s="5" t="str">
        <x:v>POPULAÇÃO DE CONTRATAÇÕES E FONTES DE FINANCIAMENTO</x:v>
      </x:c>
      <x:c r="J1" s="5" t="str">
        <x:v>POPULAÇÃO DE CONTRATAÇÕES E FONTES DE FINANCIAMENTO</x:v>
      </x:c>
      <x:c r="K1" s="5" t="str">
        <x:v>POPULAÇÃO DE CONTRATAÇÕES E FONTES DE FINANCIAMENTO</x:v>
      </x:c>
      <x:c r="L1" s="5" t="str">
        <x:v>POPULAÇÃO DE CONTRATAÇÕES E FONTES DE FINANCIAMENTO</x:v>
      </x:c>
      <x:c r="M1" s="5" t="str">
        <x:v>POPULAÇÃO DE CONTRATAÇÕES E FONTES DE FINANCIAMENTO</x:v>
      </x:c>
      <x:c r="N1" s="5" t="str">
        <x:v>POPULAÇÃO DE CONTRATAÇÕES E FONTES DE FINANCIAMENTO</x:v>
      </x:c>
      <x:c r="O1" s="5" t="str">
        <x:v>POPULAÇÃO DE CONTRATAÇÕES E FONTES DE FINANCIAMENTO</x:v>
      </x:c>
      <x:c r="P1" s="5" t="str">
        <x:v>POPULAÇÃO DE CONTRATAÇÕES E FONTES DE FINANCIAMENTO</x:v>
      </x:c>
      <x:c r="Q1" s="5" t="str">
        <x:v>POPULAÇÃO DE CONTRATAÇÕES E FONTES DE FINANCIAMENTO</x:v>
      </x:c>
      <x:c r="R1" s="5" t="str">
        <x:v>POPULAÇÃO DE CONTRATAÇÕES E FONTES DE FINANCIAMENTO</x:v>
      </x:c>
      <x:c r="S1" s="5" t="str">
        <x:v>POPULAÇÃO DE CONTRATAÇÕES E FONTES DE FINANCIAMENTO</x:v>
      </x:c>
      <x:c r="T1" s="5" t="str">
        <x:v>POPULAÇÃO DE CONTRATAÇÕES E FONTES DE FINANCIAMENTO</x:v>
      </x:c>
      <x:c r="U1" s="1"/>
      <x:c r="V1" s="1"/>
      <x:c r="W1" s="1"/>
      <x:c r="X1" s="1"/>
      <x:c r="Y1" s="1"/>
      <x:c r="Z1" s="1"/>
    </x:row>
    <x:row r="2" ht="34" customHeight="1">
      <x:c r="A2" s="5" t="str">
        <x:v>POPULAÇÃO DE CONTRATAÇÕES E FONTES DE FINANCIAMENTO</x:v>
      </x:c>
      <x:c r="B2" s="5" t="str">
        <x:v>POPULAÇÃO DE CONTRATAÇÕES E FONTES DE FINANCIAMENTO</x:v>
      </x:c>
      <x:c r="C2" s="5" t="str">
        <x:v>POPULAÇÃO DE CONTRATAÇÕES E FONTES DE FINANCIAMENTO</x:v>
      </x:c>
      <x:c r="D2" s="5" t="str">
        <x:v>POPULAÇÃO DE CONTRATAÇÕES E FONTES DE FINANCIAMENTO</x:v>
      </x:c>
      <x:c r="E2" s="5" t="str">
        <x:v>POPULAÇÃO DE CONTRATAÇÕES E FONTES DE FINANCIAMENTO</x:v>
      </x:c>
      <x:c r="F2" s="5" t="str">
        <x:v>POPULAÇÃO DE CONTRATAÇÕES E FONTES DE FINANCIAMENTO</x:v>
      </x:c>
      <x:c r="G2" s="5" t="str">
        <x:v>POPULAÇÃO DE CONTRATAÇÕES E FONTES DE FINANCIAMENTO</x:v>
      </x:c>
      <x:c r="H2" s="5" t="str">
        <x:v>POPULAÇÃO DE CONTRATAÇÕES E FONTES DE FINANCIAMENTO</x:v>
      </x:c>
      <x:c r="I2" s="5" t="str">
        <x:v>POPULAÇÃO DE CONTRATAÇÕES E FONTES DE FINANCIAMENTO</x:v>
      </x:c>
      <x:c r="J2" s="5" t="str">
        <x:v>POPULAÇÃO DE CONTRATAÇÕES E FONTES DE FINANCIAMENTO</x:v>
      </x:c>
      <x:c r="K2" s="5" t="str">
        <x:v>POPULAÇÃO DE CONTRATAÇÕES E FONTES DE FINANCIAMENTO</x:v>
      </x:c>
      <x:c r="L2" s="5" t="str">
        <x:v>POPULAÇÃO DE CONTRATAÇÕES E FONTES DE FINANCIAMENTO</x:v>
      </x:c>
      <x:c r="M2" s="5" t="str">
        <x:v>POPULAÇÃO DE CONTRATAÇÕES E FONTES DE FINANCIAMENTO</x:v>
      </x:c>
      <x:c r="N2" s="5" t="str">
        <x:v>POPULAÇÃO DE CONTRATAÇÕES E FONTES DE FINANCIAMENTO</x:v>
      </x:c>
      <x:c r="O2" s="5" t="str">
        <x:v>POPULAÇÃO DE CONTRATAÇÕES E FONTES DE FINANCIAMENTO</x:v>
      </x:c>
      <x:c r="P2" s="5" t="str">
        <x:v>POPULAÇÃO DE CONTRATAÇÕES E FONTES DE FINANCIAMENTO</x:v>
      </x:c>
      <x:c r="Q2" s="5" t="str">
        <x:v>POPULAÇÃO DE CONTRATAÇÕES E FONTES DE FINANCIAMENTO</x:v>
      </x:c>
      <x:c r="R2" s="5" t="str">
        <x:v>POPULAÇÃO DE CONTRATAÇÕES E FONTES DE FINANCIAMENTO</x:v>
      </x:c>
      <x:c r="S2" s="5" t="str">
        <x:v>POPULAÇÃO DE CONTRATAÇÕES E FONTES DE FINANCIAMENTO</x:v>
      </x:c>
      <x:c r="T2" s="5" t="str">
        <x:v>POPULAÇÃO DE CONTRATAÇÕES E FONTES DE FINANCIAMENTO</x:v>
      </x:c>
      <x:c r="U2" s="1"/>
      <x:c r="V2" s="1"/>
      <x:c r="W2" s="1"/>
      <x:c r="X2" s="1"/>
      <x:c r="Y2" s="1"/>
      <x:c r="Z2" s="1"/>
    </x:row>
    <x:row r="4">
      <x:c r="A4" s="26" t="str">
        <x:v>Cadastre todos os contratos identificados no processo, Painel Junino, SIGA, e-TCM e transparência; não some registros duplicados.</x:v>
      </x:c>
      <x:c r="B4" s="26" t="str">
        <x:v>Cadastre todos os contratos identificados no processo, Painel Junino, SIGA, e-TCM e transparência; não some registros duplicados.</x:v>
      </x:c>
      <x:c r="C4" s="26" t="str">
        <x:v>Cadastre todos os contratos identificados no processo, Painel Junino, SIGA, e-TCM e transparência; não some registros duplicados.</x:v>
      </x:c>
      <x:c r="D4" s="26" t="str">
        <x:v>Cadastre todos os contratos identificados no processo, Painel Junino, SIGA, e-TCM e transparência; não some registros duplicados.</x:v>
      </x:c>
      <x:c r="E4" s="26" t="str">
        <x:v>Cadastre todos os contratos identificados no processo, Painel Junino, SIGA, e-TCM e transparência; não some registros duplicados.</x:v>
      </x:c>
      <x:c r="F4" s="26" t="str">
        <x:v>Cadastre todos os contratos identificados no processo, Painel Junino, SIGA, e-TCM e transparência; não some registros duplicados.</x:v>
      </x:c>
      <x:c r="G4" s="26" t="str">
        <x:v>Cadastre todos os contratos identificados no processo, Painel Junino, SIGA, e-TCM e transparência; não some registros duplicados.</x:v>
      </x:c>
      <x:c r="H4" s="26" t="str">
        <x:v>Cadastre todos os contratos identificados no processo, Painel Junino, SIGA, e-TCM e transparência; não some registros duplicados.</x:v>
      </x:c>
      <x:c r="I4" s="26" t="str">
        <x:v>Cadastre todos os contratos identificados no processo, Painel Junino, SIGA, e-TCM e transparência; não some registros duplicados.</x:v>
      </x:c>
      <x:c r="J4" s="26" t="str">
        <x:v>Cadastre todos os contratos identificados no processo, Painel Junino, SIGA, e-TCM e transparência; não some registros duplicados.</x:v>
      </x:c>
      <x:c r="K4" s="26" t="str">
        <x:v>Cadastre todos os contratos identificados no processo, Painel Junino, SIGA, e-TCM e transparência; não some registros duplicados.</x:v>
      </x:c>
      <x:c r="L4" s="26" t="str">
        <x:v>Cadastre todos os contratos identificados no processo, Painel Junino, SIGA, e-TCM e transparência; não some registros duplicados.</x:v>
      </x:c>
      <x:c r="M4" s="26" t="str">
        <x:v>Cadastre todos os contratos identificados no processo, Painel Junino, SIGA, e-TCM e transparência; não some registros duplicados.</x:v>
      </x:c>
      <x:c r="N4" s="26" t="str">
        <x:v>Cadastre todos os contratos identificados no processo, Painel Junino, SIGA, e-TCM e transparência; não some registros duplicados.</x:v>
      </x:c>
      <x:c r="O4" s="26" t="str">
        <x:v>Cadastre todos os contratos identificados no processo, Painel Junino, SIGA, e-TCM e transparência; não some registros duplicados.</x:v>
      </x:c>
      <x:c r="P4" s="26" t="str">
        <x:v>Cadastre todos os contratos identificados no processo, Painel Junino, SIGA, e-TCM e transparência; não some registros duplicados.</x:v>
      </x:c>
      <x:c r="Q4" s="26" t="str">
        <x:v>Cadastre todos os contratos identificados no processo, Painel Junino, SIGA, e-TCM e transparência; não some registros duplicados.</x:v>
      </x:c>
      <x:c r="R4" s="26" t="str">
        <x:v>Cadastre todos os contratos identificados no processo, Painel Junino, SIGA, e-TCM e transparência; não some registros duplicados.</x:v>
      </x:c>
      <x:c r="S4" s="26" t="str">
        <x:v>Cadastre todos os contratos identificados no processo, Painel Junino, SIGA, e-TCM e transparência; não some registros duplicados.</x:v>
      </x:c>
      <x:c r="T4" s="26" t="str">
        <x:v>Cadastre todos os contratos identificados no processo, Painel Junino, SIGA, e-TCM e transparência; não some registros duplicados.</x:v>
      </x:c>
    </x:row>
    <x:row r="6" ht="40" customHeight="1">
      <x:c r="A6" s="11" t="str">
        <x:v>ID contrato</x:v>
      </x:c>
      <x:c r="B6" s="11" t="str">
        <x:v>Evento</x:v>
      </x:c>
      <x:c r="C6" s="11" t="str">
        <x:v>Exercício</x:v>
      </x:c>
      <x:c r="D6" s="11" t="str">
        <x:v>Município</x:v>
      </x:c>
      <x:c r="E6" s="11" t="str">
        <x:v>Artista/fornecedor</x:v>
      </x:c>
      <x:c r="F6" s="11" t="str">
        <x:v>CPF/CNPJ</x:v>
      </x:c>
      <x:c r="G6" s="11" t="str">
        <x:v>Processo</x:v>
      </x:c>
      <x:c r="H6" s="11" t="str">
        <x:v>Contrato</x:v>
      </x:c>
      <x:c r="I6" s="11" t="str">
        <x:v>Data contrato</x:v>
      </x:c>
      <x:c r="J6" s="11" t="str">
        <x:v>Data apresentação</x:v>
      </x:c>
      <x:c r="K6" s="11" t="str">
        <x:v>Ação</x:v>
      </x:c>
      <x:c r="L6" s="11" t="str">
        <x:v>Elemento</x:v>
      </x:c>
      <x:c r="M6" s="11" t="str">
        <x:v>Detalhamento</x:v>
      </x:c>
      <x:c r="N6" s="11" t="str">
        <x:v>Fonte</x:v>
      </x:c>
      <x:c r="O6" s="11" t="str">
        <x:v>Origem do financiamento</x:v>
      </x:c>
      <x:c r="P6" s="11" t="str">
        <x:v>Convênio/transferência</x:v>
      </x:c>
      <x:c r="Q6" s="11" t="str">
        <x:v>Valor contratado</x:v>
      </x:c>
      <x:c r="R6" s="11" t="str">
        <x:v>Valor Painel</x:v>
      </x:c>
      <x:c r="S6" s="11" t="str">
        <x:v>Evidência ID</x:v>
      </x:c>
      <x:c r="T6" s="11" t="str">
        <x:v>Observações/conciliação</x:v>
      </x:c>
    </x:row>
    <x:row r="7">
      <x:c r="A7" s="117"/>
      <x:c r="B7" s="117"/>
      <x:c r="C7" s="117"/>
      <x:c r="D7" s="117"/>
      <x:c r="E7" s="117"/>
      <x:c r="F7" s="117"/>
      <x:c r="G7" s="117"/>
      <x:c r="H7" s="117"/>
      <x:c r="I7" s="119"/>
      <x:c r="J7" s="119"/>
      <x:c r="K7" s="117"/>
      <x:c r="L7" s="117"/>
      <x:c r="M7" s="117"/>
      <x:c r="N7" s="117"/>
      <x:c r="O7" s="117"/>
      <x:c r="P7" s="117"/>
      <x:c r="Q7" s="121"/>
      <x:c r="R7" s="121"/>
      <x:c r="S7" s="117"/>
      <x:c r="T7" s="117"/>
    </x:row>
    <x:row r="8">
      <x:c r="A8" s="118"/>
      <x:c r="B8" s="118"/>
      <x:c r="C8" s="118"/>
      <x:c r="D8" s="118"/>
      <x:c r="E8" s="118"/>
      <x:c r="F8" s="118"/>
      <x:c r="G8" s="118"/>
      <x:c r="H8" s="118"/>
      <x:c r="I8" s="120"/>
      <x:c r="J8" s="120"/>
      <x:c r="K8" s="118"/>
      <x:c r="L8" s="118"/>
      <x:c r="M8" s="118"/>
      <x:c r="N8" s="118"/>
      <x:c r="O8" s="118"/>
      <x:c r="P8" s="118"/>
      <x:c r="Q8" s="122"/>
      <x:c r="R8" s="122"/>
      <x:c r="S8" s="118"/>
      <x:c r="T8" s="118"/>
    </x:row>
    <x:row r="9">
      <x:c r="A9" s="118"/>
      <x:c r="B9" s="118"/>
      <x:c r="C9" s="118"/>
      <x:c r="D9" s="118"/>
      <x:c r="E9" s="118"/>
      <x:c r="F9" s="118"/>
      <x:c r="G9" s="118"/>
      <x:c r="H9" s="118"/>
      <x:c r="I9" s="120"/>
      <x:c r="J9" s="120"/>
      <x:c r="K9" s="118"/>
      <x:c r="L9" s="118"/>
      <x:c r="M9" s="118"/>
      <x:c r="N9" s="118"/>
      <x:c r="O9" s="118"/>
      <x:c r="P9" s="118"/>
      <x:c r="Q9" s="122"/>
      <x:c r="R9" s="122"/>
      <x:c r="S9" s="118"/>
      <x:c r="T9" s="118"/>
    </x:row>
    <x:row r="10">
      <x:c r="A10" s="118"/>
      <x:c r="B10" s="118"/>
      <x:c r="C10" s="118"/>
      <x:c r="D10" s="118"/>
      <x:c r="E10" s="118"/>
      <x:c r="F10" s="118"/>
      <x:c r="G10" s="118"/>
      <x:c r="H10" s="118"/>
      <x:c r="I10" s="120"/>
      <x:c r="J10" s="120"/>
      <x:c r="K10" s="118"/>
      <x:c r="L10" s="118"/>
      <x:c r="M10" s="118"/>
      <x:c r="N10" s="118"/>
      <x:c r="O10" s="118"/>
      <x:c r="P10" s="118"/>
      <x:c r="Q10" s="122"/>
      <x:c r="R10" s="122"/>
      <x:c r="S10" s="118"/>
      <x:c r="T10" s="118"/>
    </x:row>
    <x:row r="11">
      <x:c r="A11" s="118"/>
      <x:c r="B11" s="118"/>
      <x:c r="C11" s="118"/>
      <x:c r="D11" s="118"/>
      <x:c r="E11" s="118"/>
      <x:c r="F11" s="118"/>
      <x:c r="G11" s="118"/>
      <x:c r="H11" s="118"/>
      <x:c r="I11" s="120"/>
      <x:c r="J11" s="120"/>
      <x:c r="K11" s="118"/>
      <x:c r="L11" s="118"/>
      <x:c r="M11" s="118"/>
      <x:c r="N11" s="118"/>
      <x:c r="O11" s="118"/>
      <x:c r="P11" s="118"/>
      <x:c r="Q11" s="122"/>
      <x:c r="R11" s="122"/>
      <x:c r="S11" s="118"/>
      <x:c r="T11" s="118"/>
    </x:row>
    <x:row r="12">
      <x:c r="A12" s="118"/>
      <x:c r="B12" s="118"/>
      <x:c r="C12" s="118"/>
      <x:c r="D12" s="118"/>
      <x:c r="E12" s="118"/>
      <x:c r="F12" s="118"/>
      <x:c r="G12" s="118"/>
      <x:c r="H12" s="118"/>
      <x:c r="I12" s="120"/>
      <x:c r="J12" s="120"/>
      <x:c r="K12" s="118"/>
      <x:c r="L12" s="118"/>
      <x:c r="M12" s="118"/>
      <x:c r="N12" s="118"/>
      <x:c r="O12" s="118"/>
      <x:c r="P12" s="118"/>
      <x:c r="Q12" s="122"/>
      <x:c r="R12" s="122"/>
      <x:c r="S12" s="118"/>
      <x:c r="T12" s="118"/>
    </x:row>
    <x:row r="13">
      <x:c r="A13" s="118"/>
      <x:c r="B13" s="118"/>
      <x:c r="C13" s="118"/>
      <x:c r="D13" s="118"/>
      <x:c r="E13" s="118"/>
      <x:c r="F13" s="118"/>
      <x:c r="G13" s="118"/>
      <x:c r="H13" s="118"/>
      <x:c r="I13" s="120"/>
      <x:c r="J13" s="120"/>
      <x:c r="K13" s="118"/>
      <x:c r="L13" s="118"/>
      <x:c r="M13" s="118"/>
      <x:c r="N13" s="118"/>
      <x:c r="O13" s="118"/>
      <x:c r="P13" s="118"/>
      <x:c r="Q13" s="122"/>
      <x:c r="R13" s="122"/>
      <x:c r="S13" s="118"/>
      <x:c r="T13" s="118"/>
    </x:row>
    <x:row r="14">
      <x:c r="A14" s="118"/>
      <x:c r="B14" s="118"/>
      <x:c r="C14" s="118"/>
      <x:c r="D14" s="118"/>
      <x:c r="E14" s="118"/>
      <x:c r="F14" s="118"/>
      <x:c r="G14" s="118"/>
      <x:c r="H14" s="118"/>
      <x:c r="I14" s="120"/>
      <x:c r="J14" s="120"/>
      <x:c r="K14" s="118"/>
      <x:c r="L14" s="118"/>
      <x:c r="M14" s="118"/>
      <x:c r="N14" s="118"/>
      <x:c r="O14" s="118"/>
      <x:c r="P14" s="118"/>
      <x:c r="Q14" s="122"/>
      <x:c r="R14" s="122"/>
      <x:c r="S14" s="118"/>
      <x:c r="T14" s="118"/>
    </x:row>
    <x:row r="15">
      <x:c r="A15" s="118"/>
      <x:c r="B15" s="118"/>
      <x:c r="C15" s="118"/>
      <x:c r="D15" s="118"/>
      <x:c r="E15" s="118"/>
      <x:c r="F15" s="118"/>
      <x:c r="G15" s="118"/>
      <x:c r="H15" s="118"/>
      <x:c r="I15" s="120"/>
      <x:c r="J15" s="120"/>
      <x:c r="K15" s="118"/>
      <x:c r="L15" s="118"/>
      <x:c r="M15" s="118"/>
      <x:c r="N15" s="118"/>
      <x:c r="O15" s="118"/>
      <x:c r="P15" s="118"/>
      <x:c r="Q15" s="122"/>
      <x:c r="R15" s="122"/>
      <x:c r="S15" s="118"/>
      <x:c r="T15" s="118"/>
    </x:row>
    <x:row r="16">
      <x:c r="A16" s="118"/>
      <x:c r="B16" s="118"/>
      <x:c r="C16" s="118"/>
      <x:c r="D16" s="118"/>
      <x:c r="E16" s="118"/>
      <x:c r="F16" s="118"/>
      <x:c r="G16" s="118"/>
      <x:c r="H16" s="118"/>
      <x:c r="I16" s="120"/>
      <x:c r="J16" s="120"/>
      <x:c r="K16" s="118"/>
      <x:c r="L16" s="118"/>
      <x:c r="M16" s="118"/>
      <x:c r="N16" s="118"/>
      <x:c r="O16" s="118"/>
      <x:c r="P16" s="118"/>
      <x:c r="Q16" s="122"/>
      <x:c r="R16" s="122"/>
      <x:c r="S16" s="118"/>
      <x:c r="T16" s="118"/>
    </x:row>
    <x:row r="17">
      <x:c r="A17" s="118"/>
      <x:c r="B17" s="118"/>
      <x:c r="C17" s="118"/>
      <x:c r="D17" s="118"/>
      <x:c r="E17" s="118"/>
      <x:c r="F17" s="118"/>
      <x:c r="G17" s="118"/>
      <x:c r="H17" s="118"/>
      <x:c r="I17" s="120"/>
      <x:c r="J17" s="120"/>
      <x:c r="K17" s="118"/>
      <x:c r="L17" s="118"/>
      <x:c r="M17" s="118"/>
      <x:c r="N17" s="118"/>
      <x:c r="O17" s="118"/>
      <x:c r="P17" s="118"/>
      <x:c r="Q17" s="122"/>
      <x:c r="R17" s="122"/>
      <x:c r="S17" s="118"/>
      <x:c r="T17" s="118"/>
    </x:row>
    <x:row r="18">
      <x:c r="A18" s="118"/>
      <x:c r="B18" s="118"/>
      <x:c r="C18" s="118"/>
      <x:c r="D18" s="118"/>
      <x:c r="E18" s="118"/>
      <x:c r="F18" s="118"/>
      <x:c r="G18" s="118"/>
      <x:c r="H18" s="118"/>
      <x:c r="I18" s="120"/>
      <x:c r="J18" s="120"/>
      <x:c r="K18" s="118"/>
      <x:c r="L18" s="118"/>
      <x:c r="M18" s="118"/>
      <x:c r="N18" s="118"/>
      <x:c r="O18" s="118"/>
      <x:c r="P18" s="118"/>
      <x:c r="Q18" s="122"/>
      <x:c r="R18" s="122"/>
      <x:c r="S18" s="118"/>
      <x:c r="T18" s="118"/>
    </x:row>
    <x:row r="19">
      <x:c r="A19" s="118"/>
      <x:c r="B19" s="118"/>
      <x:c r="C19" s="118"/>
      <x:c r="D19" s="118"/>
      <x:c r="E19" s="118"/>
      <x:c r="F19" s="118"/>
      <x:c r="G19" s="118"/>
      <x:c r="H19" s="118"/>
      <x:c r="I19" s="120"/>
      <x:c r="J19" s="120"/>
      <x:c r="K19" s="118"/>
      <x:c r="L19" s="118"/>
      <x:c r="M19" s="118"/>
      <x:c r="N19" s="118"/>
      <x:c r="O19" s="118"/>
      <x:c r="P19" s="118"/>
      <x:c r="Q19" s="122"/>
      <x:c r="R19" s="122"/>
      <x:c r="S19" s="118"/>
      <x:c r="T19" s="118"/>
    </x:row>
    <x:row r="20">
      <x:c r="A20" s="118"/>
      <x:c r="B20" s="118"/>
      <x:c r="C20" s="118"/>
      <x:c r="D20" s="118"/>
      <x:c r="E20" s="118"/>
      <x:c r="F20" s="118"/>
      <x:c r="G20" s="118"/>
      <x:c r="H20" s="118"/>
      <x:c r="I20" s="120"/>
      <x:c r="J20" s="120"/>
      <x:c r="K20" s="118"/>
      <x:c r="L20" s="118"/>
      <x:c r="M20" s="118"/>
      <x:c r="N20" s="118"/>
      <x:c r="O20" s="118"/>
      <x:c r="P20" s="118"/>
      <x:c r="Q20" s="122"/>
      <x:c r="R20" s="122"/>
      <x:c r="S20" s="118"/>
      <x:c r="T20" s="118"/>
    </x:row>
    <x:row r="21">
      <x:c r="A21" s="118"/>
      <x:c r="B21" s="118"/>
      <x:c r="C21" s="118"/>
      <x:c r="D21" s="118"/>
      <x:c r="E21" s="118"/>
      <x:c r="F21" s="118"/>
      <x:c r="G21" s="118"/>
      <x:c r="H21" s="118"/>
      <x:c r="I21" s="120"/>
      <x:c r="J21" s="120"/>
      <x:c r="K21" s="118"/>
      <x:c r="L21" s="118"/>
      <x:c r="M21" s="118"/>
      <x:c r="N21" s="118"/>
      <x:c r="O21" s="118"/>
      <x:c r="P21" s="118"/>
      <x:c r="Q21" s="122"/>
      <x:c r="R21" s="122"/>
      <x:c r="S21" s="118"/>
      <x:c r="T21" s="118"/>
    </x:row>
    <x:row r="22">
      <x:c r="A22" s="118"/>
      <x:c r="B22" s="118"/>
      <x:c r="C22" s="118"/>
      <x:c r="D22" s="118"/>
      <x:c r="E22" s="118"/>
      <x:c r="F22" s="118"/>
      <x:c r="G22" s="118"/>
      <x:c r="H22" s="118"/>
      <x:c r="I22" s="120"/>
      <x:c r="J22" s="120"/>
      <x:c r="K22" s="118"/>
      <x:c r="L22" s="118"/>
      <x:c r="M22" s="118"/>
      <x:c r="N22" s="118"/>
      <x:c r="O22" s="118"/>
      <x:c r="P22" s="118"/>
      <x:c r="Q22" s="122"/>
      <x:c r="R22" s="122"/>
      <x:c r="S22" s="118"/>
      <x:c r="T22" s="118"/>
    </x:row>
    <x:row r="23">
      <x:c r="A23" s="118"/>
      <x:c r="B23" s="118"/>
      <x:c r="C23" s="118"/>
      <x:c r="D23" s="118"/>
      <x:c r="E23" s="118"/>
      <x:c r="F23" s="118"/>
      <x:c r="G23" s="118"/>
      <x:c r="H23" s="118"/>
      <x:c r="I23" s="120"/>
      <x:c r="J23" s="120"/>
      <x:c r="K23" s="118"/>
      <x:c r="L23" s="118"/>
      <x:c r="M23" s="118"/>
      <x:c r="N23" s="118"/>
      <x:c r="O23" s="118"/>
      <x:c r="P23" s="118"/>
      <x:c r="Q23" s="122"/>
      <x:c r="R23" s="122"/>
      <x:c r="S23" s="118"/>
      <x:c r="T23" s="118"/>
    </x:row>
    <x:row r="24">
      <x:c r="A24" s="118"/>
      <x:c r="B24" s="118"/>
      <x:c r="C24" s="118"/>
      <x:c r="D24" s="118"/>
      <x:c r="E24" s="118"/>
      <x:c r="F24" s="118"/>
      <x:c r="G24" s="118"/>
      <x:c r="H24" s="118"/>
      <x:c r="I24" s="120"/>
      <x:c r="J24" s="120"/>
      <x:c r="K24" s="118"/>
      <x:c r="L24" s="118"/>
      <x:c r="M24" s="118"/>
      <x:c r="N24" s="118"/>
      <x:c r="O24" s="118"/>
      <x:c r="P24" s="118"/>
      <x:c r="Q24" s="122"/>
      <x:c r="R24" s="122"/>
      <x:c r="S24" s="118"/>
      <x:c r="T24" s="118"/>
    </x:row>
    <x:row r="25">
      <x:c r="A25" s="118"/>
      <x:c r="B25" s="118"/>
      <x:c r="C25" s="118"/>
      <x:c r="D25" s="118"/>
      <x:c r="E25" s="118"/>
      <x:c r="F25" s="118"/>
      <x:c r="G25" s="118"/>
      <x:c r="H25" s="118"/>
      <x:c r="I25" s="120"/>
      <x:c r="J25" s="120"/>
      <x:c r="K25" s="118"/>
      <x:c r="L25" s="118"/>
      <x:c r="M25" s="118"/>
      <x:c r="N25" s="118"/>
      <x:c r="O25" s="118"/>
      <x:c r="P25" s="118"/>
      <x:c r="Q25" s="122"/>
      <x:c r="R25" s="122"/>
      <x:c r="S25" s="118"/>
      <x:c r="T25" s="118"/>
    </x:row>
    <x:row r="26">
      <x:c r="A26" s="118"/>
      <x:c r="B26" s="118"/>
      <x:c r="C26" s="118"/>
      <x:c r="D26" s="118"/>
      <x:c r="E26" s="118"/>
      <x:c r="F26" s="118"/>
      <x:c r="G26" s="118"/>
      <x:c r="H26" s="118"/>
      <x:c r="I26" s="120"/>
      <x:c r="J26" s="120"/>
      <x:c r="K26" s="118"/>
      <x:c r="L26" s="118"/>
      <x:c r="M26" s="118"/>
      <x:c r="N26" s="118"/>
      <x:c r="O26" s="118"/>
      <x:c r="P26" s="118"/>
      <x:c r="Q26" s="122"/>
      <x:c r="R26" s="122"/>
      <x:c r="S26" s="118"/>
      <x:c r="T26" s="118"/>
    </x:row>
    <x:row r="27">
      <x:c r="A27" s="118"/>
      <x:c r="B27" s="118"/>
      <x:c r="C27" s="118"/>
      <x:c r="D27" s="118"/>
      <x:c r="E27" s="118"/>
      <x:c r="F27" s="118"/>
      <x:c r="G27" s="118"/>
      <x:c r="H27" s="118"/>
      <x:c r="I27" s="120"/>
      <x:c r="J27" s="120"/>
      <x:c r="K27" s="118"/>
      <x:c r="L27" s="118"/>
      <x:c r="M27" s="118"/>
      <x:c r="N27" s="118"/>
      <x:c r="O27" s="118"/>
      <x:c r="P27" s="118"/>
      <x:c r="Q27" s="122"/>
      <x:c r="R27" s="122"/>
      <x:c r="S27" s="118"/>
      <x:c r="T27" s="118"/>
    </x:row>
    <x:row r="28">
      <x:c r="A28" s="118"/>
      <x:c r="B28" s="118"/>
      <x:c r="C28" s="118"/>
      <x:c r="D28" s="118"/>
      <x:c r="E28" s="118"/>
      <x:c r="F28" s="118"/>
      <x:c r="G28" s="118"/>
      <x:c r="H28" s="118"/>
      <x:c r="I28" s="120"/>
      <x:c r="J28" s="120"/>
      <x:c r="K28" s="118"/>
      <x:c r="L28" s="118"/>
      <x:c r="M28" s="118"/>
      <x:c r="N28" s="118"/>
      <x:c r="O28" s="118"/>
      <x:c r="P28" s="118"/>
      <x:c r="Q28" s="122"/>
      <x:c r="R28" s="122"/>
      <x:c r="S28" s="118"/>
      <x:c r="T28" s="118"/>
    </x:row>
    <x:row r="29">
      <x:c r="A29" s="118"/>
      <x:c r="B29" s="118"/>
      <x:c r="C29" s="118"/>
      <x:c r="D29" s="118"/>
      <x:c r="E29" s="118"/>
      <x:c r="F29" s="118"/>
      <x:c r="G29" s="118"/>
      <x:c r="H29" s="118"/>
      <x:c r="I29" s="120"/>
      <x:c r="J29" s="120"/>
      <x:c r="K29" s="118"/>
      <x:c r="L29" s="118"/>
      <x:c r="M29" s="118"/>
      <x:c r="N29" s="118"/>
      <x:c r="O29" s="118"/>
      <x:c r="P29" s="118"/>
      <x:c r="Q29" s="122"/>
      <x:c r="R29" s="122"/>
      <x:c r="S29" s="118"/>
      <x:c r="T29" s="118"/>
    </x:row>
    <x:row r="30">
      <x:c r="A30" s="118"/>
      <x:c r="B30" s="118"/>
      <x:c r="C30" s="118"/>
      <x:c r="D30" s="118"/>
      <x:c r="E30" s="118"/>
      <x:c r="F30" s="118"/>
      <x:c r="G30" s="118"/>
      <x:c r="H30" s="118"/>
      <x:c r="I30" s="120"/>
      <x:c r="J30" s="120"/>
      <x:c r="K30" s="118"/>
      <x:c r="L30" s="118"/>
      <x:c r="M30" s="118"/>
      <x:c r="N30" s="118"/>
      <x:c r="O30" s="118"/>
      <x:c r="P30" s="118"/>
      <x:c r="Q30" s="122"/>
      <x:c r="R30" s="122"/>
      <x:c r="S30" s="118"/>
      <x:c r="T30" s="118"/>
    </x:row>
    <x:row r="31">
      <x:c r="A31" s="118"/>
      <x:c r="B31" s="118"/>
      <x:c r="C31" s="118"/>
      <x:c r="D31" s="118"/>
      <x:c r="E31" s="118"/>
      <x:c r="F31" s="118"/>
      <x:c r="G31" s="118"/>
      <x:c r="H31" s="118"/>
      <x:c r="I31" s="120"/>
      <x:c r="J31" s="120"/>
      <x:c r="K31" s="118"/>
      <x:c r="L31" s="118"/>
      <x:c r="M31" s="118"/>
      <x:c r="N31" s="118"/>
      <x:c r="O31" s="118"/>
      <x:c r="P31" s="118"/>
      <x:c r="Q31" s="122"/>
      <x:c r="R31" s="122"/>
      <x:c r="S31" s="118"/>
      <x:c r="T31" s="118"/>
    </x:row>
    <x:row r="32">
      <x:c r="A32" s="118"/>
      <x:c r="B32" s="118"/>
      <x:c r="C32" s="118"/>
      <x:c r="D32" s="118"/>
      <x:c r="E32" s="118"/>
      <x:c r="F32" s="118"/>
      <x:c r="G32" s="118"/>
      <x:c r="H32" s="118"/>
      <x:c r="I32" s="120"/>
      <x:c r="J32" s="120"/>
      <x:c r="K32" s="118"/>
      <x:c r="L32" s="118"/>
      <x:c r="M32" s="118"/>
      <x:c r="N32" s="118"/>
      <x:c r="O32" s="118"/>
      <x:c r="P32" s="118"/>
      <x:c r="Q32" s="122"/>
      <x:c r="R32" s="122"/>
      <x:c r="S32" s="118"/>
      <x:c r="T32" s="118"/>
    </x:row>
    <x:row r="33">
      <x:c r="A33" s="118"/>
      <x:c r="B33" s="118"/>
      <x:c r="C33" s="118"/>
      <x:c r="D33" s="118"/>
      <x:c r="E33" s="118"/>
      <x:c r="F33" s="118"/>
      <x:c r="G33" s="118"/>
      <x:c r="H33" s="118"/>
      <x:c r="I33" s="120"/>
      <x:c r="J33" s="120"/>
      <x:c r="K33" s="118"/>
      <x:c r="L33" s="118"/>
      <x:c r="M33" s="118"/>
      <x:c r="N33" s="118"/>
      <x:c r="O33" s="118"/>
      <x:c r="P33" s="118"/>
      <x:c r="Q33" s="122"/>
      <x:c r="R33" s="122"/>
      <x:c r="S33" s="118"/>
      <x:c r="T33" s="118"/>
    </x:row>
    <x:row r="34">
      <x:c r="A34" s="118"/>
      <x:c r="B34" s="118"/>
      <x:c r="C34" s="118"/>
      <x:c r="D34" s="118"/>
      <x:c r="E34" s="118"/>
      <x:c r="F34" s="118"/>
      <x:c r="G34" s="118"/>
      <x:c r="H34" s="118"/>
      <x:c r="I34" s="120"/>
      <x:c r="J34" s="120"/>
      <x:c r="K34" s="118"/>
      <x:c r="L34" s="118"/>
      <x:c r="M34" s="118"/>
      <x:c r="N34" s="118"/>
      <x:c r="O34" s="118"/>
      <x:c r="P34" s="118"/>
      <x:c r="Q34" s="122"/>
      <x:c r="R34" s="122"/>
      <x:c r="S34" s="118"/>
      <x:c r="T34" s="118"/>
    </x:row>
    <x:row r="35">
      <x:c r="A35" s="118"/>
      <x:c r="B35" s="118"/>
      <x:c r="C35" s="118"/>
      <x:c r="D35" s="118"/>
      <x:c r="E35" s="118"/>
      <x:c r="F35" s="118"/>
      <x:c r="G35" s="118"/>
      <x:c r="H35" s="118"/>
      <x:c r="I35" s="120"/>
      <x:c r="J35" s="120"/>
      <x:c r="K35" s="118"/>
      <x:c r="L35" s="118"/>
      <x:c r="M35" s="118"/>
      <x:c r="N35" s="118"/>
      <x:c r="O35" s="118"/>
      <x:c r="P35" s="118"/>
      <x:c r="Q35" s="122"/>
      <x:c r="R35" s="122"/>
      <x:c r="S35" s="118"/>
      <x:c r="T35" s="118"/>
    </x:row>
    <x:row r="36">
      <x:c r="A36" s="118"/>
      <x:c r="B36" s="118"/>
      <x:c r="C36" s="118"/>
      <x:c r="D36" s="118"/>
      <x:c r="E36" s="118"/>
      <x:c r="F36" s="118"/>
      <x:c r="G36" s="118"/>
      <x:c r="H36" s="118"/>
      <x:c r="I36" s="120"/>
      <x:c r="J36" s="120"/>
      <x:c r="K36" s="118"/>
      <x:c r="L36" s="118"/>
      <x:c r="M36" s="118"/>
      <x:c r="N36" s="118"/>
      <x:c r="O36" s="118"/>
      <x:c r="P36" s="118"/>
      <x:c r="Q36" s="122"/>
      <x:c r="R36" s="122"/>
      <x:c r="S36" s="118"/>
      <x:c r="T36" s="118"/>
    </x:row>
    <x:row r="37">
      <x:c r="A37" s="118"/>
      <x:c r="B37" s="118"/>
      <x:c r="C37" s="118"/>
      <x:c r="D37" s="118"/>
      <x:c r="E37" s="118"/>
      <x:c r="F37" s="118"/>
      <x:c r="G37" s="118"/>
      <x:c r="H37" s="118"/>
      <x:c r="I37" s="120"/>
      <x:c r="J37" s="120"/>
      <x:c r="K37" s="118"/>
      <x:c r="L37" s="118"/>
      <x:c r="M37" s="118"/>
      <x:c r="N37" s="118"/>
      <x:c r="O37" s="118"/>
      <x:c r="P37" s="118"/>
      <x:c r="Q37" s="122"/>
      <x:c r="R37" s="122"/>
      <x:c r="S37" s="118"/>
      <x:c r="T37" s="118"/>
    </x:row>
    <x:row r="38">
      <x:c r="A38" s="118"/>
      <x:c r="B38" s="118"/>
      <x:c r="C38" s="118"/>
      <x:c r="D38" s="118"/>
      <x:c r="E38" s="118"/>
      <x:c r="F38" s="118"/>
      <x:c r="G38" s="118"/>
      <x:c r="H38" s="118"/>
      <x:c r="I38" s="120"/>
      <x:c r="J38" s="120"/>
      <x:c r="K38" s="118"/>
      <x:c r="L38" s="118"/>
      <x:c r="M38" s="118"/>
      <x:c r="N38" s="118"/>
      <x:c r="O38" s="118"/>
      <x:c r="P38" s="118"/>
      <x:c r="Q38" s="122"/>
      <x:c r="R38" s="122"/>
      <x:c r="S38" s="118"/>
      <x:c r="T38" s="118"/>
    </x:row>
    <x:row r="39">
      <x:c r="A39" s="118"/>
      <x:c r="B39" s="118"/>
      <x:c r="C39" s="118"/>
      <x:c r="D39" s="118"/>
      <x:c r="E39" s="118"/>
      <x:c r="F39" s="118"/>
      <x:c r="G39" s="118"/>
      <x:c r="H39" s="118"/>
      <x:c r="I39" s="120"/>
      <x:c r="J39" s="120"/>
      <x:c r="K39" s="118"/>
      <x:c r="L39" s="118"/>
      <x:c r="M39" s="118"/>
      <x:c r="N39" s="118"/>
      <x:c r="O39" s="118"/>
      <x:c r="P39" s="118"/>
      <x:c r="Q39" s="122"/>
      <x:c r="R39" s="122"/>
      <x:c r="S39" s="118"/>
      <x:c r="T39" s="118"/>
    </x:row>
    <x:row r="40">
      <x:c r="A40" s="118"/>
      <x:c r="B40" s="118"/>
      <x:c r="C40" s="118"/>
      <x:c r="D40" s="118"/>
      <x:c r="E40" s="118"/>
      <x:c r="F40" s="118"/>
      <x:c r="G40" s="118"/>
      <x:c r="H40" s="118"/>
      <x:c r="I40" s="120"/>
      <x:c r="J40" s="120"/>
      <x:c r="K40" s="118"/>
      <x:c r="L40" s="118"/>
      <x:c r="M40" s="118"/>
      <x:c r="N40" s="118"/>
      <x:c r="O40" s="118"/>
      <x:c r="P40" s="118"/>
      <x:c r="Q40" s="122"/>
      <x:c r="R40" s="122"/>
      <x:c r="S40" s="118"/>
      <x:c r="T40" s="118"/>
    </x:row>
    <x:row r="41">
      <x:c r="A41" s="118"/>
      <x:c r="B41" s="118"/>
      <x:c r="C41" s="118"/>
      <x:c r="D41" s="118"/>
      <x:c r="E41" s="118"/>
      <x:c r="F41" s="118"/>
      <x:c r="G41" s="118"/>
      <x:c r="H41" s="118"/>
      <x:c r="I41" s="120"/>
      <x:c r="J41" s="120"/>
      <x:c r="K41" s="118"/>
      <x:c r="L41" s="118"/>
      <x:c r="M41" s="118"/>
      <x:c r="N41" s="118"/>
      <x:c r="O41" s="118"/>
      <x:c r="P41" s="118"/>
      <x:c r="Q41" s="122"/>
      <x:c r="R41" s="122"/>
      <x:c r="S41" s="118"/>
      <x:c r="T41" s="118"/>
    </x:row>
    <x:row r="42">
      <x:c r="A42" s="118"/>
      <x:c r="B42" s="118"/>
      <x:c r="C42" s="118"/>
      <x:c r="D42" s="118"/>
      <x:c r="E42" s="118"/>
      <x:c r="F42" s="118"/>
      <x:c r="G42" s="118"/>
      <x:c r="H42" s="118"/>
      <x:c r="I42" s="120"/>
      <x:c r="J42" s="120"/>
      <x:c r="K42" s="118"/>
      <x:c r="L42" s="118"/>
      <x:c r="M42" s="118"/>
      <x:c r="N42" s="118"/>
      <x:c r="O42" s="118"/>
      <x:c r="P42" s="118"/>
      <x:c r="Q42" s="122"/>
      <x:c r="R42" s="122"/>
      <x:c r="S42" s="118"/>
      <x:c r="T42" s="118"/>
    </x:row>
    <x:row r="43">
      <x:c r="A43" s="118"/>
      <x:c r="B43" s="118"/>
      <x:c r="C43" s="118"/>
      <x:c r="D43" s="118"/>
      <x:c r="E43" s="118"/>
      <x:c r="F43" s="118"/>
      <x:c r="G43" s="118"/>
      <x:c r="H43" s="118"/>
      <x:c r="I43" s="120"/>
      <x:c r="J43" s="120"/>
      <x:c r="K43" s="118"/>
      <x:c r="L43" s="118"/>
      <x:c r="M43" s="118"/>
      <x:c r="N43" s="118"/>
      <x:c r="O43" s="118"/>
      <x:c r="P43" s="118"/>
      <x:c r="Q43" s="122"/>
      <x:c r="R43" s="122"/>
      <x:c r="S43" s="118"/>
      <x:c r="T43" s="118"/>
    </x:row>
    <x:row r="44">
      <x:c r="A44" s="118"/>
      <x:c r="B44" s="118"/>
      <x:c r="C44" s="118"/>
      <x:c r="D44" s="118"/>
      <x:c r="E44" s="118"/>
      <x:c r="F44" s="118"/>
      <x:c r="G44" s="118"/>
      <x:c r="H44" s="118"/>
      <x:c r="I44" s="120"/>
      <x:c r="J44" s="120"/>
      <x:c r="K44" s="118"/>
      <x:c r="L44" s="118"/>
      <x:c r="M44" s="118"/>
      <x:c r="N44" s="118"/>
      <x:c r="O44" s="118"/>
      <x:c r="P44" s="118"/>
      <x:c r="Q44" s="122"/>
      <x:c r="R44" s="122"/>
      <x:c r="S44" s="118"/>
      <x:c r="T44" s="118"/>
    </x:row>
    <x:row r="45">
      <x:c r="A45" s="118"/>
      <x:c r="B45" s="118"/>
      <x:c r="C45" s="118"/>
      <x:c r="D45" s="118"/>
      <x:c r="E45" s="118"/>
      <x:c r="F45" s="118"/>
      <x:c r="G45" s="118"/>
      <x:c r="H45" s="118"/>
      <x:c r="I45" s="120"/>
      <x:c r="J45" s="120"/>
      <x:c r="K45" s="118"/>
      <x:c r="L45" s="118"/>
      <x:c r="M45" s="118"/>
      <x:c r="N45" s="118"/>
      <x:c r="O45" s="118"/>
      <x:c r="P45" s="118"/>
      <x:c r="Q45" s="122"/>
      <x:c r="R45" s="122"/>
      <x:c r="S45" s="118"/>
      <x:c r="T45" s="118"/>
    </x:row>
    <x:row r="46">
      <x:c r="A46" s="118"/>
      <x:c r="B46" s="118"/>
      <x:c r="C46" s="118"/>
      <x:c r="D46" s="118"/>
      <x:c r="E46" s="118"/>
      <x:c r="F46" s="118"/>
      <x:c r="G46" s="118"/>
      <x:c r="H46" s="118"/>
      <x:c r="I46" s="120"/>
      <x:c r="J46" s="120"/>
      <x:c r="K46" s="118"/>
      <x:c r="L46" s="118"/>
      <x:c r="M46" s="118"/>
      <x:c r="N46" s="118"/>
      <x:c r="O46" s="118"/>
      <x:c r="P46" s="118"/>
      <x:c r="Q46" s="122"/>
      <x:c r="R46" s="122"/>
      <x:c r="S46" s="118"/>
      <x:c r="T46" s="118"/>
    </x:row>
    <x:row r="47">
      <x:c r="A47" s="118"/>
      <x:c r="B47" s="118"/>
      <x:c r="C47" s="118"/>
      <x:c r="D47" s="118"/>
      <x:c r="E47" s="118"/>
      <x:c r="F47" s="118"/>
      <x:c r="G47" s="118"/>
      <x:c r="H47" s="118"/>
      <x:c r="I47" s="120"/>
      <x:c r="J47" s="120"/>
      <x:c r="K47" s="118"/>
      <x:c r="L47" s="118"/>
      <x:c r="M47" s="118"/>
      <x:c r="N47" s="118"/>
      <x:c r="O47" s="118"/>
      <x:c r="P47" s="118"/>
      <x:c r="Q47" s="122"/>
      <x:c r="R47" s="122"/>
      <x:c r="S47" s="118"/>
      <x:c r="T47" s="118"/>
    </x:row>
    <x:row r="48">
      <x:c r="A48" s="118"/>
      <x:c r="B48" s="118"/>
      <x:c r="C48" s="118"/>
      <x:c r="D48" s="118"/>
      <x:c r="E48" s="118"/>
      <x:c r="F48" s="118"/>
      <x:c r="G48" s="118"/>
      <x:c r="H48" s="118"/>
      <x:c r="I48" s="120"/>
      <x:c r="J48" s="120"/>
      <x:c r="K48" s="118"/>
      <x:c r="L48" s="118"/>
      <x:c r="M48" s="118"/>
      <x:c r="N48" s="118"/>
      <x:c r="O48" s="118"/>
      <x:c r="P48" s="118"/>
      <x:c r="Q48" s="122"/>
      <x:c r="R48" s="122"/>
      <x:c r="S48" s="118"/>
      <x:c r="T48" s="118"/>
    </x:row>
    <x:row r="49">
      <x:c r="A49" s="118"/>
      <x:c r="B49" s="118"/>
      <x:c r="C49" s="118"/>
      <x:c r="D49" s="118"/>
      <x:c r="E49" s="118"/>
      <x:c r="F49" s="118"/>
      <x:c r="G49" s="118"/>
      <x:c r="H49" s="118"/>
      <x:c r="I49" s="120"/>
      <x:c r="J49" s="120"/>
      <x:c r="K49" s="118"/>
      <x:c r="L49" s="118"/>
      <x:c r="M49" s="118"/>
      <x:c r="N49" s="118"/>
      <x:c r="O49" s="118"/>
      <x:c r="P49" s="118"/>
      <x:c r="Q49" s="122"/>
      <x:c r="R49" s="122"/>
      <x:c r="S49" s="118"/>
      <x:c r="T49" s="118"/>
    </x:row>
    <x:row r="50">
      <x:c r="A50" s="118"/>
      <x:c r="B50" s="118"/>
      <x:c r="C50" s="118"/>
      <x:c r="D50" s="118"/>
      <x:c r="E50" s="118"/>
      <x:c r="F50" s="118"/>
      <x:c r="G50" s="118"/>
      <x:c r="H50" s="118"/>
      <x:c r="I50" s="120"/>
      <x:c r="J50" s="120"/>
      <x:c r="K50" s="118"/>
      <x:c r="L50" s="118"/>
      <x:c r="M50" s="118"/>
      <x:c r="N50" s="118"/>
      <x:c r="O50" s="118"/>
      <x:c r="P50" s="118"/>
      <x:c r="Q50" s="122"/>
      <x:c r="R50" s="122"/>
      <x:c r="S50" s="118"/>
      <x:c r="T50" s="118"/>
    </x:row>
    <x:row r="51">
      <x:c r="A51" s="118"/>
      <x:c r="B51" s="118"/>
      <x:c r="C51" s="118"/>
      <x:c r="D51" s="118"/>
      <x:c r="E51" s="118"/>
      <x:c r="F51" s="118"/>
      <x:c r="G51" s="118"/>
      <x:c r="H51" s="118"/>
      <x:c r="I51" s="120"/>
      <x:c r="J51" s="120"/>
      <x:c r="K51" s="118"/>
      <x:c r="L51" s="118"/>
      <x:c r="M51" s="118"/>
      <x:c r="N51" s="118"/>
      <x:c r="O51" s="118"/>
      <x:c r="P51" s="118"/>
      <x:c r="Q51" s="122"/>
      <x:c r="R51" s="122"/>
      <x:c r="S51" s="118"/>
      <x:c r="T51" s="118"/>
    </x:row>
    <x:row r="52">
      <x:c r="A52" s="118"/>
      <x:c r="B52" s="118"/>
      <x:c r="C52" s="118"/>
      <x:c r="D52" s="118"/>
      <x:c r="E52" s="118"/>
      <x:c r="F52" s="118"/>
      <x:c r="G52" s="118"/>
      <x:c r="H52" s="118"/>
      <x:c r="I52" s="120"/>
      <x:c r="J52" s="120"/>
      <x:c r="K52" s="118"/>
      <x:c r="L52" s="118"/>
      <x:c r="M52" s="118"/>
      <x:c r="N52" s="118"/>
      <x:c r="O52" s="118"/>
      <x:c r="P52" s="118"/>
      <x:c r="Q52" s="122"/>
      <x:c r="R52" s="122"/>
      <x:c r="S52" s="118"/>
      <x:c r="T52" s="118"/>
    </x:row>
    <x:row r="53">
      <x:c r="A53" s="118"/>
      <x:c r="B53" s="118"/>
      <x:c r="C53" s="118"/>
      <x:c r="D53" s="118"/>
      <x:c r="E53" s="118"/>
      <x:c r="F53" s="118"/>
      <x:c r="G53" s="118"/>
      <x:c r="H53" s="118"/>
      <x:c r="I53" s="120"/>
      <x:c r="J53" s="120"/>
      <x:c r="K53" s="118"/>
      <x:c r="L53" s="118"/>
      <x:c r="M53" s="118"/>
      <x:c r="N53" s="118"/>
      <x:c r="O53" s="118"/>
      <x:c r="P53" s="118"/>
      <x:c r="Q53" s="122"/>
      <x:c r="R53" s="122"/>
      <x:c r="S53" s="118"/>
      <x:c r="T53" s="118"/>
    </x:row>
    <x:row r="54">
      <x:c r="A54" s="118"/>
      <x:c r="B54" s="118"/>
      <x:c r="C54" s="118"/>
      <x:c r="D54" s="118"/>
      <x:c r="E54" s="118"/>
      <x:c r="F54" s="118"/>
      <x:c r="G54" s="118"/>
      <x:c r="H54" s="118"/>
      <x:c r="I54" s="120"/>
      <x:c r="J54" s="120"/>
      <x:c r="K54" s="118"/>
      <x:c r="L54" s="118"/>
      <x:c r="M54" s="118"/>
      <x:c r="N54" s="118"/>
      <x:c r="O54" s="118"/>
      <x:c r="P54" s="118"/>
      <x:c r="Q54" s="122"/>
      <x:c r="R54" s="122"/>
      <x:c r="S54" s="118"/>
      <x:c r="T54" s="118"/>
    </x:row>
    <x:row r="55">
      <x:c r="A55" s="118"/>
      <x:c r="B55" s="118"/>
      <x:c r="C55" s="118"/>
      <x:c r="D55" s="118"/>
      <x:c r="E55" s="118"/>
      <x:c r="F55" s="118"/>
      <x:c r="G55" s="118"/>
      <x:c r="H55" s="118"/>
      <x:c r="I55" s="120"/>
      <x:c r="J55" s="120"/>
      <x:c r="K55" s="118"/>
      <x:c r="L55" s="118"/>
      <x:c r="M55" s="118"/>
      <x:c r="N55" s="118"/>
      <x:c r="O55" s="118"/>
      <x:c r="P55" s="118"/>
      <x:c r="Q55" s="122"/>
      <x:c r="R55" s="122"/>
      <x:c r="S55" s="118"/>
      <x:c r="T55" s="118"/>
    </x:row>
    <x:row r="56">
      <x:c r="A56" s="118"/>
      <x:c r="B56" s="118"/>
      <x:c r="C56" s="118"/>
      <x:c r="D56" s="118"/>
      <x:c r="E56" s="118"/>
      <x:c r="F56" s="118"/>
      <x:c r="G56" s="118"/>
      <x:c r="H56" s="118"/>
      <x:c r="I56" s="120"/>
      <x:c r="J56" s="120"/>
      <x:c r="K56" s="118"/>
      <x:c r="L56" s="118"/>
      <x:c r="M56" s="118"/>
      <x:c r="N56" s="118"/>
      <x:c r="O56" s="118"/>
      <x:c r="P56" s="118"/>
      <x:c r="Q56" s="122"/>
      <x:c r="R56" s="122"/>
      <x:c r="S56" s="118"/>
      <x:c r="T56" s="118"/>
    </x:row>
    <x:row r="57">
      <x:c r="A57" s="118"/>
      <x:c r="B57" s="118"/>
      <x:c r="C57" s="118"/>
      <x:c r="D57" s="118"/>
      <x:c r="E57" s="118"/>
      <x:c r="F57" s="118"/>
      <x:c r="G57" s="118"/>
      <x:c r="H57" s="118"/>
      <x:c r="I57" s="120"/>
      <x:c r="J57" s="120"/>
      <x:c r="K57" s="118"/>
      <x:c r="L57" s="118"/>
      <x:c r="M57" s="118"/>
      <x:c r="N57" s="118"/>
      <x:c r="O57" s="118"/>
      <x:c r="P57" s="118"/>
      <x:c r="Q57" s="122"/>
      <x:c r="R57" s="122"/>
      <x:c r="S57" s="118"/>
      <x:c r="T57" s="118"/>
    </x:row>
    <x:row r="58">
      <x:c r="A58" s="118"/>
      <x:c r="B58" s="118"/>
      <x:c r="C58" s="118"/>
      <x:c r="D58" s="118"/>
      <x:c r="E58" s="118"/>
      <x:c r="F58" s="118"/>
      <x:c r="G58" s="118"/>
      <x:c r="H58" s="118"/>
      <x:c r="I58" s="120"/>
      <x:c r="J58" s="120"/>
      <x:c r="K58" s="118"/>
      <x:c r="L58" s="118"/>
      <x:c r="M58" s="118"/>
      <x:c r="N58" s="118"/>
      <x:c r="O58" s="118"/>
      <x:c r="P58" s="118"/>
      <x:c r="Q58" s="122"/>
      <x:c r="R58" s="122"/>
      <x:c r="S58" s="118"/>
      <x:c r="T58" s="118"/>
    </x:row>
    <x:row r="59">
      <x:c r="A59" s="118"/>
      <x:c r="B59" s="118"/>
      <x:c r="C59" s="118"/>
      <x:c r="D59" s="118"/>
      <x:c r="E59" s="118"/>
      <x:c r="F59" s="118"/>
      <x:c r="G59" s="118"/>
      <x:c r="H59" s="118"/>
      <x:c r="I59" s="120"/>
      <x:c r="J59" s="120"/>
      <x:c r="K59" s="118"/>
      <x:c r="L59" s="118"/>
      <x:c r="M59" s="118"/>
      <x:c r="N59" s="118"/>
      <x:c r="O59" s="118"/>
      <x:c r="P59" s="118"/>
      <x:c r="Q59" s="122"/>
      <x:c r="R59" s="122"/>
      <x:c r="S59" s="118"/>
      <x:c r="T59" s="118"/>
    </x:row>
    <x:row r="60">
      <x:c r="A60" s="118"/>
      <x:c r="B60" s="118"/>
      <x:c r="C60" s="118"/>
      <x:c r="D60" s="118"/>
      <x:c r="E60" s="118"/>
      <x:c r="F60" s="118"/>
      <x:c r="G60" s="118"/>
      <x:c r="H60" s="118"/>
      <x:c r="I60" s="120"/>
      <x:c r="J60" s="120"/>
      <x:c r="K60" s="118"/>
      <x:c r="L60" s="118"/>
      <x:c r="M60" s="118"/>
      <x:c r="N60" s="118"/>
      <x:c r="O60" s="118"/>
      <x:c r="P60" s="118"/>
      <x:c r="Q60" s="122"/>
      <x:c r="R60" s="122"/>
      <x:c r="S60" s="118"/>
      <x:c r="T60" s="118"/>
    </x:row>
    <x:row r="61">
      <x:c r="A61" s="118"/>
      <x:c r="B61" s="118"/>
      <x:c r="C61" s="118"/>
      <x:c r="D61" s="118"/>
      <x:c r="E61" s="118"/>
      <x:c r="F61" s="118"/>
      <x:c r="G61" s="118"/>
      <x:c r="H61" s="118"/>
      <x:c r="I61" s="120"/>
      <x:c r="J61" s="120"/>
      <x:c r="K61" s="118"/>
      <x:c r="L61" s="118"/>
      <x:c r="M61" s="118"/>
      <x:c r="N61" s="118"/>
      <x:c r="O61" s="118"/>
      <x:c r="P61" s="118"/>
      <x:c r="Q61" s="122"/>
      <x:c r="R61" s="122"/>
      <x:c r="S61" s="118"/>
      <x:c r="T61" s="118"/>
    </x:row>
    <x:row r="62">
      <x:c r="A62" s="118"/>
      <x:c r="B62" s="118"/>
      <x:c r="C62" s="118"/>
      <x:c r="D62" s="118"/>
      <x:c r="E62" s="118"/>
      <x:c r="F62" s="118"/>
      <x:c r="G62" s="118"/>
      <x:c r="H62" s="118"/>
      <x:c r="I62" s="120"/>
      <x:c r="J62" s="120"/>
      <x:c r="K62" s="118"/>
      <x:c r="L62" s="118"/>
      <x:c r="M62" s="118"/>
      <x:c r="N62" s="118"/>
      <x:c r="O62" s="118"/>
      <x:c r="P62" s="118"/>
      <x:c r="Q62" s="122"/>
      <x:c r="R62" s="122"/>
      <x:c r="S62" s="118"/>
      <x:c r="T62" s="118"/>
    </x:row>
    <x:row r="63">
      <x:c r="A63" s="118"/>
      <x:c r="B63" s="118"/>
      <x:c r="C63" s="118"/>
      <x:c r="D63" s="118"/>
      <x:c r="E63" s="118"/>
      <x:c r="F63" s="118"/>
      <x:c r="G63" s="118"/>
      <x:c r="H63" s="118"/>
      <x:c r="I63" s="120"/>
      <x:c r="J63" s="120"/>
      <x:c r="K63" s="118"/>
      <x:c r="L63" s="118"/>
      <x:c r="M63" s="118"/>
      <x:c r="N63" s="118"/>
      <x:c r="O63" s="118"/>
      <x:c r="P63" s="118"/>
      <x:c r="Q63" s="122"/>
      <x:c r="R63" s="122"/>
      <x:c r="S63" s="118"/>
      <x:c r="T63" s="118"/>
    </x:row>
    <x:row r="64">
      <x:c r="A64" s="118"/>
      <x:c r="B64" s="118"/>
      <x:c r="C64" s="118"/>
      <x:c r="D64" s="118"/>
      <x:c r="E64" s="118"/>
      <x:c r="F64" s="118"/>
      <x:c r="G64" s="118"/>
      <x:c r="H64" s="118"/>
      <x:c r="I64" s="120"/>
      <x:c r="J64" s="120"/>
      <x:c r="K64" s="118"/>
      <x:c r="L64" s="118"/>
      <x:c r="M64" s="118"/>
      <x:c r="N64" s="118"/>
      <x:c r="O64" s="118"/>
      <x:c r="P64" s="118"/>
      <x:c r="Q64" s="122"/>
      <x:c r="R64" s="122"/>
      <x:c r="S64" s="118"/>
      <x:c r="T64" s="118"/>
    </x:row>
    <x:row r="65">
      <x:c r="A65" s="118"/>
      <x:c r="B65" s="118"/>
      <x:c r="C65" s="118"/>
      <x:c r="D65" s="118"/>
      <x:c r="E65" s="118"/>
      <x:c r="F65" s="118"/>
      <x:c r="G65" s="118"/>
      <x:c r="H65" s="118"/>
      <x:c r="I65" s="120"/>
      <x:c r="J65" s="120"/>
      <x:c r="K65" s="118"/>
      <x:c r="L65" s="118"/>
      <x:c r="M65" s="118"/>
      <x:c r="N65" s="118"/>
      <x:c r="O65" s="118"/>
      <x:c r="P65" s="118"/>
      <x:c r="Q65" s="122"/>
      <x:c r="R65" s="122"/>
      <x:c r="S65" s="118"/>
      <x:c r="T65" s="118"/>
    </x:row>
    <x:row r="66">
      <x:c r="A66" s="118"/>
      <x:c r="B66" s="118"/>
      <x:c r="C66" s="118"/>
      <x:c r="D66" s="118"/>
      <x:c r="E66" s="118"/>
      <x:c r="F66" s="118"/>
      <x:c r="G66" s="118"/>
      <x:c r="H66" s="118"/>
      <x:c r="I66" s="120"/>
      <x:c r="J66" s="120"/>
      <x:c r="K66" s="118"/>
      <x:c r="L66" s="118"/>
      <x:c r="M66" s="118"/>
      <x:c r="N66" s="118"/>
      <x:c r="O66" s="118"/>
      <x:c r="P66" s="118"/>
      <x:c r="Q66" s="122"/>
      <x:c r="R66" s="122"/>
      <x:c r="S66" s="118"/>
      <x:c r="T66" s="118"/>
    </x:row>
    <x:row r="67">
      <x:c r="A67" s="118"/>
      <x:c r="B67" s="118"/>
      <x:c r="C67" s="118"/>
      <x:c r="D67" s="118"/>
      <x:c r="E67" s="118"/>
      <x:c r="F67" s="118"/>
      <x:c r="G67" s="118"/>
      <x:c r="H67" s="118"/>
      <x:c r="I67" s="120"/>
      <x:c r="J67" s="120"/>
      <x:c r="K67" s="118"/>
      <x:c r="L67" s="118"/>
      <x:c r="M67" s="118"/>
      <x:c r="N67" s="118"/>
      <x:c r="O67" s="118"/>
      <x:c r="P67" s="118"/>
      <x:c r="Q67" s="122"/>
      <x:c r="R67" s="122"/>
      <x:c r="S67" s="118"/>
      <x:c r="T67" s="118"/>
    </x:row>
    <x:row r="68">
      <x:c r="A68" s="118"/>
      <x:c r="B68" s="118"/>
      <x:c r="C68" s="118"/>
      <x:c r="D68" s="118"/>
      <x:c r="E68" s="118"/>
      <x:c r="F68" s="118"/>
      <x:c r="G68" s="118"/>
      <x:c r="H68" s="118"/>
      <x:c r="I68" s="120"/>
      <x:c r="J68" s="120"/>
      <x:c r="K68" s="118"/>
      <x:c r="L68" s="118"/>
      <x:c r="M68" s="118"/>
      <x:c r="N68" s="118"/>
      <x:c r="O68" s="118"/>
      <x:c r="P68" s="118"/>
      <x:c r="Q68" s="122"/>
      <x:c r="R68" s="122"/>
      <x:c r="S68" s="118"/>
      <x:c r="T68" s="118"/>
    </x:row>
    <x:row r="69">
      <x:c r="A69" s="118"/>
      <x:c r="B69" s="118"/>
      <x:c r="C69" s="118"/>
      <x:c r="D69" s="118"/>
      <x:c r="E69" s="118"/>
      <x:c r="F69" s="118"/>
      <x:c r="G69" s="118"/>
      <x:c r="H69" s="118"/>
      <x:c r="I69" s="120"/>
      <x:c r="J69" s="120"/>
      <x:c r="K69" s="118"/>
      <x:c r="L69" s="118"/>
      <x:c r="M69" s="118"/>
      <x:c r="N69" s="118"/>
      <x:c r="O69" s="118"/>
      <x:c r="P69" s="118"/>
      <x:c r="Q69" s="122"/>
      <x:c r="R69" s="122"/>
      <x:c r="S69" s="118"/>
      <x:c r="T69" s="118"/>
    </x:row>
    <x:row r="70">
      <x:c r="A70" s="118"/>
      <x:c r="B70" s="118"/>
      <x:c r="C70" s="118"/>
      <x:c r="D70" s="118"/>
      <x:c r="E70" s="118"/>
      <x:c r="F70" s="118"/>
      <x:c r="G70" s="118"/>
      <x:c r="H70" s="118"/>
      <x:c r="I70" s="120"/>
      <x:c r="J70" s="120"/>
      <x:c r="K70" s="118"/>
      <x:c r="L70" s="118"/>
      <x:c r="M70" s="118"/>
      <x:c r="N70" s="118"/>
      <x:c r="O70" s="118"/>
      <x:c r="P70" s="118"/>
      <x:c r="Q70" s="122"/>
      <x:c r="R70" s="122"/>
      <x:c r="S70" s="118"/>
      <x:c r="T70" s="118"/>
    </x:row>
    <x:row r="71">
      <x:c r="A71" s="118"/>
      <x:c r="B71" s="118"/>
      <x:c r="C71" s="118"/>
      <x:c r="D71" s="118"/>
      <x:c r="E71" s="118"/>
      <x:c r="F71" s="118"/>
      <x:c r="G71" s="118"/>
      <x:c r="H71" s="118"/>
      <x:c r="I71" s="120"/>
      <x:c r="J71" s="120"/>
      <x:c r="K71" s="118"/>
      <x:c r="L71" s="118"/>
      <x:c r="M71" s="118"/>
      <x:c r="N71" s="118"/>
      <x:c r="O71" s="118"/>
      <x:c r="P71" s="118"/>
      <x:c r="Q71" s="122"/>
      <x:c r="R71" s="122"/>
      <x:c r="S71" s="118"/>
      <x:c r="T71" s="118"/>
    </x:row>
    <x:row r="72">
      <x:c r="A72" s="118"/>
      <x:c r="B72" s="118"/>
      <x:c r="C72" s="118"/>
      <x:c r="D72" s="118"/>
      <x:c r="E72" s="118"/>
      <x:c r="F72" s="118"/>
      <x:c r="G72" s="118"/>
      <x:c r="H72" s="118"/>
      <x:c r="I72" s="120"/>
      <x:c r="J72" s="120"/>
      <x:c r="K72" s="118"/>
      <x:c r="L72" s="118"/>
      <x:c r="M72" s="118"/>
      <x:c r="N72" s="118"/>
      <x:c r="O72" s="118"/>
      <x:c r="P72" s="118"/>
      <x:c r="Q72" s="122"/>
      <x:c r="R72" s="122"/>
      <x:c r="S72" s="118"/>
      <x:c r="T72" s="118"/>
    </x:row>
    <x:row r="73">
      <x:c r="A73" s="118"/>
      <x:c r="B73" s="118"/>
      <x:c r="C73" s="118"/>
      <x:c r="D73" s="118"/>
      <x:c r="E73" s="118"/>
      <x:c r="F73" s="118"/>
      <x:c r="G73" s="118"/>
      <x:c r="H73" s="118"/>
      <x:c r="I73" s="120"/>
      <x:c r="J73" s="120"/>
      <x:c r="K73" s="118"/>
      <x:c r="L73" s="118"/>
      <x:c r="M73" s="118"/>
      <x:c r="N73" s="118"/>
      <x:c r="O73" s="118"/>
      <x:c r="P73" s="118"/>
      <x:c r="Q73" s="122"/>
      <x:c r="R73" s="122"/>
      <x:c r="S73" s="118"/>
      <x:c r="T73" s="118"/>
    </x:row>
    <x:row r="74">
      <x:c r="A74" s="118"/>
      <x:c r="B74" s="118"/>
      <x:c r="C74" s="118"/>
      <x:c r="D74" s="118"/>
      <x:c r="E74" s="118"/>
      <x:c r="F74" s="118"/>
      <x:c r="G74" s="118"/>
      <x:c r="H74" s="118"/>
      <x:c r="I74" s="120"/>
      <x:c r="J74" s="120"/>
      <x:c r="K74" s="118"/>
      <x:c r="L74" s="118"/>
      <x:c r="M74" s="118"/>
      <x:c r="N74" s="118"/>
      <x:c r="O74" s="118"/>
      <x:c r="P74" s="118"/>
      <x:c r="Q74" s="122"/>
      <x:c r="R74" s="122"/>
      <x:c r="S74" s="118"/>
      <x:c r="T74" s="118"/>
    </x:row>
    <x:row r="75">
      <x:c r="A75" s="118"/>
      <x:c r="B75" s="118"/>
      <x:c r="C75" s="118"/>
      <x:c r="D75" s="118"/>
      <x:c r="E75" s="118"/>
      <x:c r="F75" s="118"/>
      <x:c r="G75" s="118"/>
      <x:c r="H75" s="118"/>
      <x:c r="I75" s="120"/>
      <x:c r="J75" s="120"/>
      <x:c r="K75" s="118"/>
      <x:c r="L75" s="118"/>
      <x:c r="M75" s="118"/>
      <x:c r="N75" s="118"/>
      <x:c r="O75" s="118"/>
      <x:c r="P75" s="118"/>
      <x:c r="Q75" s="122"/>
      <x:c r="R75" s="122"/>
      <x:c r="S75" s="118"/>
      <x:c r="T75" s="118"/>
    </x:row>
    <x:row r="76">
      <x:c r="A76" s="118"/>
      <x:c r="B76" s="118"/>
      <x:c r="C76" s="118"/>
      <x:c r="D76" s="118"/>
      <x:c r="E76" s="118"/>
      <x:c r="F76" s="118"/>
      <x:c r="G76" s="118"/>
      <x:c r="H76" s="118"/>
      <x:c r="I76" s="120"/>
      <x:c r="J76" s="120"/>
      <x:c r="K76" s="118"/>
      <x:c r="L76" s="118"/>
      <x:c r="M76" s="118"/>
      <x:c r="N76" s="118"/>
      <x:c r="O76" s="118"/>
      <x:c r="P76" s="118"/>
      <x:c r="Q76" s="122"/>
      <x:c r="R76" s="122"/>
      <x:c r="S76" s="118"/>
      <x:c r="T76" s="118"/>
    </x:row>
    <x:row r="77">
      <x:c r="A77" s="118"/>
      <x:c r="B77" s="118"/>
      <x:c r="C77" s="118"/>
      <x:c r="D77" s="118"/>
      <x:c r="E77" s="118"/>
      <x:c r="F77" s="118"/>
      <x:c r="G77" s="118"/>
      <x:c r="H77" s="118"/>
      <x:c r="I77" s="120"/>
      <x:c r="J77" s="120"/>
      <x:c r="K77" s="118"/>
      <x:c r="L77" s="118"/>
      <x:c r="M77" s="118"/>
      <x:c r="N77" s="118"/>
      <x:c r="O77" s="118"/>
      <x:c r="P77" s="118"/>
      <x:c r="Q77" s="122"/>
      <x:c r="R77" s="122"/>
      <x:c r="S77" s="118"/>
      <x:c r="T77" s="118"/>
    </x:row>
    <x:row r="78">
      <x:c r="A78" s="118"/>
      <x:c r="B78" s="118"/>
      <x:c r="C78" s="118"/>
      <x:c r="D78" s="118"/>
      <x:c r="E78" s="118"/>
      <x:c r="F78" s="118"/>
      <x:c r="G78" s="118"/>
      <x:c r="H78" s="118"/>
      <x:c r="I78" s="120"/>
      <x:c r="J78" s="120"/>
      <x:c r="K78" s="118"/>
      <x:c r="L78" s="118"/>
      <x:c r="M78" s="118"/>
      <x:c r="N78" s="118"/>
      <x:c r="O78" s="118"/>
      <x:c r="P78" s="118"/>
      <x:c r="Q78" s="122"/>
      <x:c r="R78" s="122"/>
      <x:c r="S78" s="118"/>
      <x:c r="T78" s="118"/>
    </x:row>
    <x:row r="79">
      <x:c r="A79" s="118"/>
      <x:c r="B79" s="118"/>
      <x:c r="C79" s="118"/>
      <x:c r="D79" s="118"/>
      <x:c r="E79" s="118"/>
      <x:c r="F79" s="118"/>
      <x:c r="G79" s="118"/>
      <x:c r="H79" s="118"/>
      <x:c r="I79" s="120"/>
      <x:c r="J79" s="120"/>
      <x:c r="K79" s="118"/>
      <x:c r="L79" s="118"/>
      <x:c r="M79" s="118"/>
      <x:c r="N79" s="118"/>
      <x:c r="O79" s="118"/>
      <x:c r="P79" s="118"/>
      <x:c r="Q79" s="122"/>
      <x:c r="R79" s="122"/>
      <x:c r="S79" s="118"/>
      <x:c r="T79" s="118"/>
    </x:row>
    <x:row r="80">
      <x:c r="A80" s="118"/>
      <x:c r="B80" s="118"/>
      <x:c r="C80" s="118"/>
      <x:c r="D80" s="118"/>
      <x:c r="E80" s="118"/>
      <x:c r="F80" s="118"/>
      <x:c r="G80" s="118"/>
      <x:c r="H80" s="118"/>
      <x:c r="I80" s="120"/>
      <x:c r="J80" s="120"/>
      <x:c r="K80" s="118"/>
      <x:c r="L80" s="118"/>
      <x:c r="M80" s="118"/>
      <x:c r="N80" s="118"/>
      <x:c r="O80" s="118"/>
      <x:c r="P80" s="118"/>
      <x:c r="Q80" s="122"/>
      <x:c r="R80" s="122"/>
      <x:c r="S80" s="118"/>
      <x:c r="T80" s="118"/>
    </x:row>
    <x:row r="81">
      <x:c r="A81" s="118"/>
      <x:c r="B81" s="118"/>
      <x:c r="C81" s="118"/>
      <x:c r="D81" s="118"/>
      <x:c r="E81" s="118"/>
      <x:c r="F81" s="118"/>
      <x:c r="G81" s="118"/>
      <x:c r="H81" s="118"/>
      <x:c r="I81" s="120"/>
      <x:c r="J81" s="120"/>
      <x:c r="K81" s="118"/>
      <x:c r="L81" s="118"/>
      <x:c r="M81" s="118"/>
      <x:c r="N81" s="118"/>
      <x:c r="O81" s="118"/>
      <x:c r="P81" s="118"/>
      <x:c r="Q81" s="122"/>
      <x:c r="R81" s="122"/>
      <x:c r="S81" s="118"/>
      <x:c r="T81" s="118"/>
    </x:row>
    <x:row r="82">
      <x:c r="A82" s="118"/>
      <x:c r="B82" s="118"/>
      <x:c r="C82" s="118"/>
      <x:c r="D82" s="118"/>
      <x:c r="E82" s="118"/>
      <x:c r="F82" s="118"/>
      <x:c r="G82" s="118"/>
      <x:c r="H82" s="118"/>
      <x:c r="I82" s="120"/>
      <x:c r="J82" s="120"/>
      <x:c r="K82" s="118"/>
      <x:c r="L82" s="118"/>
      <x:c r="M82" s="118"/>
      <x:c r="N82" s="118"/>
      <x:c r="O82" s="118"/>
      <x:c r="P82" s="118"/>
      <x:c r="Q82" s="122"/>
      <x:c r="R82" s="122"/>
      <x:c r="S82" s="118"/>
      <x:c r="T82" s="118"/>
    </x:row>
    <x:row r="83">
      <x:c r="A83" s="118"/>
      <x:c r="B83" s="118"/>
      <x:c r="C83" s="118"/>
      <x:c r="D83" s="118"/>
      <x:c r="E83" s="118"/>
      <x:c r="F83" s="118"/>
      <x:c r="G83" s="118"/>
      <x:c r="H83" s="118"/>
      <x:c r="I83" s="120"/>
      <x:c r="J83" s="120"/>
      <x:c r="K83" s="118"/>
      <x:c r="L83" s="118"/>
      <x:c r="M83" s="118"/>
      <x:c r="N83" s="118"/>
      <x:c r="O83" s="118"/>
      <x:c r="P83" s="118"/>
      <x:c r="Q83" s="122"/>
      <x:c r="R83" s="122"/>
      <x:c r="S83" s="118"/>
      <x:c r="T83" s="118"/>
    </x:row>
    <x:row r="84">
      <x:c r="A84" s="118"/>
      <x:c r="B84" s="118"/>
      <x:c r="C84" s="118"/>
      <x:c r="D84" s="118"/>
      <x:c r="E84" s="118"/>
      <x:c r="F84" s="118"/>
      <x:c r="G84" s="118"/>
      <x:c r="H84" s="118"/>
      <x:c r="I84" s="120"/>
      <x:c r="J84" s="120"/>
      <x:c r="K84" s="118"/>
      <x:c r="L84" s="118"/>
      <x:c r="M84" s="118"/>
      <x:c r="N84" s="118"/>
      <x:c r="O84" s="118"/>
      <x:c r="P84" s="118"/>
      <x:c r="Q84" s="122"/>
      <x:c r="R84" s="122"/>
      <x:c r="S84" s="118"/>
      <x:c r="T84" s="118"/>
    </x:row>
    <x:row r="85">
      <x:c r="A85" s="118"/>
      <x:c r="B85" s="118"/>
      <x:c r="C85" s="118"/>
      <x:c r="D85" s="118"/>
      <x:c r="E85" s="118"/>
      <x:c r="F85" s="118"/>
      <x:c r="G85" s="118"/>
      <x:c r="H85" s="118"/>
      <x:c r="I85" s="120"/>
      <x:c r="J85" s="120"/>
      <x:c r="K85" s="118"/>
      <x:c r="L85" s="118"/>
      <x:c r="M85" s="118"/>
      <x:c r="N85" s="118"/>
      <x:c r="O85" s="118"/>
      <x:c r="P85" s="118"/>
      <x:c r="Q85" s="122"/>
      <x:c r="R85" s="122"/>
      <x:c r="S85" s="118"/>
      <x:c r="T85" s="118"/>
    </x:row>
    <x:row r="86">
      <x:c r="A86" s="118"/>
      <x:c r="B86" s="118"/>
      <x:c r="C86" s="118"/>
      <x:c r="D86" s="118"/>
      <x:c r="E86" s="118"/>
      <x:c r="F86" s="118"/>
      <x:c r="G86" s="118"/>
      <x:c r="H86" s="118"/>
      <x:c r="I86" s="120"/>
      <x:c r="J86" s="120"/>
      <x:c r="K86" s="118"/>
      <x:c r="L86" s="118"/>
      <x:c r="M86" s="118"/>
      <x:c r="N86" s="118"/>
      <x:c r="O86" s="118"/>
      <x:c r="P86" s="118"/>
      <x:c r="Q86" s="122"/>
      <x:c r="R86" s="122"/>
      <x:c r="S86" s="118"/>
      <x:c r="T86" s="118"/>
    </x:row>
    <x:row r="87">
      <x:c r="A87" s="118"/>
      <x:c r="B87" s="118"/>
      <x:c r="C87" s="118"/>
      <x:c r="D87" s="118"/>
      <x:c r="E87" s="118"/>
      <x:c r="F87" s="118"/>
      <x:c r="G87" s="118"/>
      <x:c r="H87" s="118"/>
      <x:c r="I87" s="120"/>
      <x:c r="J87" s="120"/>
      <x:c r="K87" s="118"/>
      <x:c r="L87" s="118"/>
      <x:c r="M87" s="118"/>
      <x:c r="N87" s="118"/>
      <x:c r="O87" s="118"/>
      <x:c r="P87" s="118"/>
      <x:c r="Q87" s="122"/>
      <x:c r="R87" s="122"/>
      <x:c r="S87" s="118"/>
      <x:c r="T87" s="118"/>
    </x:row>
    <x:row r="88">
      <x:c r="A88" s="118"/>
      <x:c r="B88" s="118"/>
      <x:c r="C88" s="118"/>
      <x:c r="D88" s="118"/>
      <x:c r="E88" s="118"/>
      <x:c r="F88" s="118"/>
      <x:c r="G88" s="118"/>
      <x:c r="H88" s="118"/>
      <x:c r="I88" s="120"/>
      <x:c r="J88" s="120"/>
      <x:c r="K88" s="118"/>
      <x:c r="L88" s="118"/>
      <x:c r="M88" s="118"/>
      <x:c r="N88" s="118"/>
      <x:c r="O88" s="118"/>
      <x:c r="P88" s="118"/>
      <x:c r="Q88" s="122"/>
      <x:c r="R88" s="122"/>
      <x:c r="S88" s="118"/>
      <x:c r="T88" s="118"/>
    </x:row>
    <x:row r="89">
      <x:c r="A89" s="118"/>
      <x:c r="B89" s="118"/>
      <x:c r="C89" s="118"/>
      <x:c r="D89" s="118"/>
      <x:c r="E89" s="118"/>
      <x:c r="F89" s="118"/>
      <x:c r="G89" s="118"/>
      <x:c r="H89" s="118"/>
      <x:c r="I89" s="120"/>
      <x:c r="J89" s="120"/>
      <x:c r="K89" s="118"/>
      <x:c r="L89" s="118"/>
      <x:c r="M89" s="118"/>
      <x:c r="N89" s="118"/>
      <x:c r="O89" s="118"/>
      <x:c r="P89" s="118"/>
      <x:c r="Q89" s="122"/>
      <x:c r="R89" s="122"/>
      <x:c r="S89" s="118"/>
      <x:c r="T89" s="118"/>
    </x:row>
    <x:row r="90">
      <x:c r="A90" s="118"/>
      <x:c r="B90" s="118"/>
      <x:c r="C90" s="118"/>
      <x:c r="D90" s="118"/>
      <x:c r="E90" s="118"/>
      <x:c r="F90" s="118"/>
      <x:c r="G90" s="118"/>
      <x:c r="H90" s="118"/>
      <x:c r="I90" s="120"/>
      <x:c r="J90" s="120"/>
      <x:c r="K90" s="118"/>
      <x:c r="L90" s="118"/>
      <x:c r="M90" s="118"/>
      <x:c r="N90" s="118"/>
      <x:c r="O90" s="118"/>
      <x:c r="P90" s="118"/>
      <x:c r="Q90" s="122"/>
      <x:c r="R90" s="122"/>
      <x:c r="S90" s="118"/>
      <x:c r="T90" s="118"/>
    </x:row>
    <x:row r="91">
      <x:c r="A91" s="118"/>
      <x:c r="B91" s="118"/>
      <x:c r="C91" s="118"/>
      <x:c r="D91" s="118"/>
      <x:c r="E91" s="118"/>
      <x:c r="F91" s="118"/>
      <x:c r="G91" s="118"/>
      <x:c r="H91" s="118"/>
      <x:c r="I91" s="120"/>
      <x:c r="J91" s="120"/>
      <x:c r="K91" s="118"/>
      <x:c r="L91" s="118"/>
      <x:c r="M91" s="118"/>
      <x:c r="N91" s="118"/>
      <x:c r="O91" s="118"/>
      <x:c r="P91" s="118"/>
      <x:c r="Q91" s="122"/>
      <x:c r="R91" s="122"/>
      <x:c r="S91" s="118"/>
      <x:c r="T91" s="118"/>
    </x:row>
    <x:row r="92">
      <x:c r="A92" s="118"/>
      <x:c r="B92" s="118"/>
      <x:c r="C92" s="118"/>
      <x:c r="D92" s="118"/>
      <x:c r="E92" s="118"/>
      <x:c r="F92" s="118"/>
      <x:c r="G92" s="118"/>
      <x:c r="H92" s="118"/>
      <x:c r="I92" s="120"/>
      <x:c r="J92" s="120"/>
      <x:c r="K92" s="118"/>
      <x:c r="L92" s="118"/>
      <x:c r="M92" s="118"/>
      <x:c r="N92" s="118"/>
      <x:c r="O92" s="118"/>
      <x:c r="P92" s="118"/>
      <x:c r="Q92" s="122"/>
      <x:c r="R92" s="122"/>
      <x:c r="S92" s="118"/>
      <x:c r="T92" s="118"/>
    </x:row>
    <x:row r="93">
      <x:c r="A93" s="118"/>
      <x:c r="B93" s="118"/>
      <x:c r="C93" s="118"/>
      <x:c r="D93" s="118"/>
      <x:c r="E93" s="118"/>
      <x:c r="F93" s="118"/>
      <x:c r="G93" s="118"/>
      <x:c r="H93" s="118"/>
      <x:c r="I93" s="120"/>
      <x:c r="J93" s="120"/>
      <x:c r="K93" s="118"/>
      <x:c r="L93" s="118"/>
      <x:c r="M93" s="118"/>
      <x:c r="N93" s="118"/>
      <x:c r="O93" s="118"/>
      <x:c r="P93" s="118"/>
      <x:c r="Q93" s="122"/>
      <x:c r="R93" s="122"/>
      <x:c r="S93" s="118"/>
      <x:c r="T93" s="118"/>
    </x:row>
    <x:row r="94">
      <x:c r="A94" s="118"/>
      <x:c r="B94" s="118"/>
      <x:c r="C94" s="118"/>
      <x:c r="D94" s="118"/>
      <x:c r="E94" s="118"/>
      <x:c r="F94" s="118"/>
      <x:c r="G94" s="118"/>
      <x:c r="H94" s="118"/>
      <x:c r="I94" s="120"/>
      <x:c r="J94" s="120"/>
      <x:c r="K94" s="118"/>
      <x:c r="L94" s="118"/>
      <x:c r="M94" s="118"/>
      <x:c r="N94" s="118"/>
      <x:c r="O94" s="118"/>
      <x:c r="P94" s="118"/>
      <x:c r="Q94" s="122"/>
      <x:c r="R94" s="122"/>
      <x:c r="S94" s="118"/>
      <x:c r="T94" s="118"/>
    </x:row>
    <x:row r="95">
      <x:c r="A95" s="118"/>
      <x:c r="B95" s="118"/>
      <x:c r="C95" s="118"/>
      <x:c r="D95" s="118"/>
      <x:c r="E95" s="118"/>
      <x:c r="F95" s="118"/>
      <x:c r="G95" s="118"/>
      <x:c r="H95" s="118"/>
      <x:c r="I95" s="120"/>
      <x:c r="J95" s="120"/>
      <x:c r="K95" s="118"/>
      <x:c r="L95" s="118"/>
      <x:c r="M95" s="118"/>
      <x:c r="N95" s="118"/>
      <x:c r="O95" s="118"/>
      <x:c r="P95" s="118"/>
      <x:c r="Q95" s="122"/>
      <x:c r="R95" s="122"/>
      <x:c r="S95" s="118"/>
      <x:c r="T95" s="118"/>
    </x:row>
    <x:row r="96">
      <x:c r="A96" s="118"/>
      <x:c r="B96" s="118"/>
      <x:c r="C96" s="118"/>
      <x:c r="D96" s="118"/>
      <x:c r="E96" s="118"/>
      <x:c r="F96" s="118"/>
      <x:c r="G96" s="118"/>
      <x:c r="H96" s="118"/>
      <x:c r="I96" s="120"/>
      <x:c r="J96" s="120"/>
      <x:c r="K96" s="118"/>
      <x:c r="L96" s="118"/>
      <x:c r="M96" s="118"/>
      <x:c r="N96" s="118"/>
      <x:c r="O96" s="118"/>
      <x:c r="P96" s="118"/>
      <x:c r="Q96" s="122"/>
      <x:c r="R96" s="122"/>
      <x:c r="S96" s="118"/>
      <x:c r="T96" s="118"/>
    </x:row>
    <x:row r="97">
      <x:c r="A97" s="118"/>
      <x:c r="B97" s="118"/>
      <x:c r="C97" s="118"/>
      <x:c r="D97" s="118"/>
      <x:c r="E97" s="118"/>
      <x:c r="F97" s="118"/>
      <x:c r="G97" s="118"/>
      <x:c r="H97" s="118"/>
      <x:c r="I97" s="120"/>
      <x:c r="J97" s="120"/>
      <x:c r="K97" s="118"/>
      <x:c r="L97" s="118"/>
      <x:c r="M97" s="118"/>
      <x:c r="N97" s="118"/>
      <x:c r="O97" s="118"/>
      <x:c r="P97" s="118"/>
      <x:c r="Q97" s="122"/>
      <x:c r="R97" s="122"/>
      <x:c r="S97" s="118"/>
      <x:c r="T97" s="118"/>
    </x:row>
    <x:row r="98">
      <x:c r="A98" s="118"/>
      <x:c r="B98" s="118"/>
      <x:c r="C98" s="118"/>
      <x:c r="D98" s="118"/>
      <x:c r="E98" s="118"/>
      <x:c r="F98" s="118"/>
      <x:c r="G98" s="118"/>
      <x:c r="H98" s="118"/>
      <x:c r="I98" s="120"/>
      <x:c r="J98" s="120"/>
      <x:c r="K98" s="118"/>
      <x:c r="L98" s="118"/>
      <x:c r="M98" s="118"/>
      <x:c r="N98" s="118"/>
      <x:c r="O98" s="118"/>
      <x:c r="P98" s="118"/>
      <x:c r="Q98" s="122"/>
      <x:c r="R98" s="122"/>
      <x:c r="S98" s="118"/>
      <x:c r="T98" s="118"/>
    </x:row>
    <x:row r="99">
      <x:c r="A99" s="118"/>
      <x:c r="B99" s="118"/>
      <x:c r="C99" s="118"/>
      <x:c r="D99" s="118"/>
      <x:c r="E99" s="118"/>
      <x:c r="F99" s="118"/>
      <x:c r="G99" s="118"/>
      <x:c r="H99" s="118"/>
      <x:c r="I99" s="120"/>
      <x:c r="J99" s="120"/>
      <x:c r="K99" s="118"/>
      <x:c r="L99" s="118"/>
      <x:c r="M99" s="118"/>
      <x:c r="N99" s="118"/>
      <x:c r="O99" s="118"/>
      <x:c r="P99" s="118"/>
      <x:c r="Q99" s="122"/>
      <x:c r="R99" s="122"/>
      <x:c r="S99" s="118"/>
      <x:c r="T99" s="118"/>
    </x:row>
    <x:row r="100">
      <x:c r="A100" s="118"/>
      <x:c r="B100" s="118"/>
      <x:c r="C100" s="118"/>
      <x:c r="D100" s="118"/>
      <x:c r="E100" s="118"/>
      <x:c r="F100" s="118"/>
      <x:c r="G100" s="118"/>
      <x:c r="H100" s="118"/>
      <x:c r="I100" s="120"/>
      <x:c r="J100" s="120"/>
      <x:c r="K100" s="118"/>
      <x:c r="L100" s="118"/>
      <x:c r="M100" s="118"/>
      <x:c r="N100" s="118"/>
      <x:c r="O100" s="118"/>
      <x:c r="P100" s="118"/>
      <x:c r="Q100" s="122"/>
      <x:c r="R100" s="122"/>
      <x:c r="S100" s="118"/>
      <x:c r="T100" s="118"/>
    </x:row>
    <x:row r="101">
      <x:c r="A101" s="118"/>
      <x:c r="B101" s="118"/>
      <x:c r="C101" s="118"/>
      <x:c r="D101" s="118"/>
      <x:c r="E101" s="118"/>
      <x:c r="F101" s="118"/>
      <x:c r="G101" s="118"/>
      <x:c r="H101" s="118"/>
      <x:c r="I101" s="120"/>
      <x:c r="J101" s="120"/>
      <x:c r="K101" s="118"/>
      <x:c r="L101" s="118"/>
      <x:c r="M101" s="118"/>
      <x:c r="N101" s="118"/>
      <x:c r="O101" s="118"/>
      <x:c r="P101" s="118"/>
      <x:c r="Q101" s="122"/>
      <x:c r="R101" s="122"/>
      <x:c r="S101" s="118"/>
      <x:c r="T101" s="118"/>
    </x:row>
    <x:row r="102">
      <x:c r="A102" s="118"/>
      <x:c r="B102" s="118"/>
      <x:c r="C102" s="118"/>
      <x:c r="D102" s="118"/>
      <x:c r="E102" s="118"/>
      <x:c r="F102" s="118"/>
      <x:c r="G102" s="118"/>
      <x:c r="H102" s="118"/>
      <x:c r="I102" s="120"/>
      <x:c r="J102" s="120"/>
      <x:c r="K102" s="118"/>
      <x:c r="L102" s="118"/>
      <x:c r="M102" s="118"/>
      <x:c r="N102" s="118"/>
      <x:c r="O102" s="118"/>
      <x:c r="P102" s="118"/>
      <x:c r="Q102" s="122"/>
      <x:c r="R102" s="122"/>
      <x:c r="S102" s="118"/>
      <x:c r="T102" s="118"/>
    </x:row>
    <x:row r="103">
      <x:c r="A103" s="118"/>
      <x:c r="B103" s="118"/>
      <x:c r="C103" s="118"/>
      <x:c r="D103" s="118"/>
      <x:c r="E103" s="118"/>
      <x:c r="F103" s="118"/>
      <x:c r="G103" s="118"/>
      <x:c r="H103" s="118"/>
      <x:c r="I103" s="120"/>
      <x:c r="J103" s="120"/>
      <x:c r="K103" s="118"/>
      <x:c r="L103" s="118"/>
      <x:c r="M103" s="118"/>
      <x:c r="N103" s="118"/>
      <x:c r="O103" s="118"/>
      <x:c r="P103" s="118"/>
      <x:c r="Q103" s="122"/>
      <x:c r="R103" s="122"/>
      <x:c r="S103" s="118"/>
      <x:c r="T103" s="118"/>
    </x:row>
    <x:row r="104">
      <x:c r="A104" s="118"/>
      <x:c r="B104" s="118"/>
      <x:c r="C104" s="118"/>
      <x:c r="D104" s="118"/>
      <x:c r="E104" s="118"/>
      <x:c r="F104" s="118"/>
      <x:c r="G104" s="118"/>
      <x:c r="H104" s="118"/>
      <x:c r="I104" s="120"/>
      <x:c r="J104" s="120"/>
      <x:c r="K104" s="118"/>
      <x:c r="L104" s="118"/>
      <x:c r="M104" s="118"/>
      <x:c r="N104" s="118"/>
      <x:c r="O104" s="118"/>
      <x:c r="P104" s="118"/>
      <x:c r="Q104" s="122"/>
      <x:c r="R104" s="122"/>
      <x:c r="S104" s="118"/>
      <x:c r="T104" s="118"/>
    </x:row>
    <x:row r="105">
      <x:c r="A105" s="118"/>
      <x:c r="B105" s="118"/>
      <x:c r="C105" s="118"/>
      <x:c r="D105" s="118"/>
      <x:c r="E105" s="118"/>
      <x:c r="F105" s="118"/>
      <x:c r="G105" s="118"/>
      <x:c r="H105" s="118"/>
      <x:c r="I105" s="120"/>
      <x:c r="J105" s="120"/>
      <x:c r="K105" s="118"/>
      <x:c r="L105" s="118"/>
      <x:c r="M105" s="118"/>
      <x:c r="N105" s="118"/>
      <x:c r="O105" s="118"/>
      <x:c r="P105" s="118"/>
      <x:c r="Q105" s="122"/>
      <x:c r="R105" s="122"/>
      <x:c r="S105" s="118"/>
      <x:c r="T105" s="118"/>
    </x:row>
    <x:row r="106">
      <x:c r="A106" s="118"/>
      <x:c r="B106" s="118"/>
      <x:c r="C106" s="118"/>
      <x:c r="D106" s="118"/>
      <x:c r="E106" s="118"/>
      <x:c r="F106" s="118"/>
      <x:c r="G106" s="118"/>
      <x:c r="H106" s="118"/>
      <x:c r="I106" s="120"/>
      <x:c r="J106" s="120"/>
      <x:c r="K106" s="118"/>
      <x:c r="L106" s="118"/>
      <x:c r="M106" s="118"/>
      <x:c r="N106" s="118"/>
      <x:c r="O106" s="118"/>
      <x:c r="P106" s="118"/>
      <x:c r="Q106" s="122"/>
      <x:c r="R106" s="122"/>
      <x:c r="S106" s="118"/>
      <x:c r="T106" s="118"/>
    </x:row>
  </x:sheetData>
  <x:mergeCells>
    <x:mergeCell ref="A1:T2"/>
    <x:mergeCell ref="A4:T4"/>
  </x:mergeCells>
  <x:dataValidations count="1">
    <x:dataValidation type="list" sqref="O7:O106">
      <x:formula1>"Municipal,Estadual,Federal,Mista,Outra"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22" hidden="0" customWidth="1"/>
    <x:col min="4" max="4" width="22" hidden="0" customWidth="1"/>
    <x:col min="5" max="5" width="22" hidden="0" customWidth="1"/>
    <x:col min="6" max="6" width="14" hidden="0" customWidth="1"/>
    <x:col min="7" max="7" width="14" hidden="0" customWidth="1"/>
    <x:col min="8" max="8" width="14" hidden="0" customWidth="1"/>
    <x:col min="9" max="9" width="28" hidden="0" customWidth="1"/>
    <x:col min="10" max="10" width="30" hidden="0" customWidth="1"/>
    <x:col min="11" max="11" width="20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42" hidden="0" customWidth="1"/>
    <x:col min="18" max="18" width="20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4" hidden="0" customWidth="1"/>
    <x:col min="26" max="26" width="46" hidden="0" customWidth="1"/>
    <x:col min="27" max="27" width="16" hidden="0" customWidth="1"/>
  </x:cols>
  <x:sheetData>
    <x:row r="1" ht="34" customHeight="1">
      <x:c r="A1" s="5" t="str">
        <x:v>BASE TRANSACIONAL TCM-BA - ESTÁGIOS E RASTREABILIDADE</x:v>
      </x:c>
      <x:c r="B1" s="5" t="str">
        <x:v>BASE TRANSACIONAL TCM-BA - ESTÁGIOS E RASTREABILIDADE</x:v>
      </x:c>
      <x:c r="C1" s="5" t="str">
        <x:v>BASE TRANSACIONAL TCM-BA - ESTÁGIOS E RASTREABILIDADE</x:v>
      </x:c>
      <x:c r="D1" s="5" t="str">
        <x:v>BASE TRANSACIONAL TCM-BA - ESTÁGIOS E RASTREABILIDADE</x:v>
      </x:c>
      <x:c r="E1" s="5" t="str">
        <x:v>BASE TRANSACIONAL TCM-BA - ESTÁGIOS E RASTREABILIDADE</x:v>
      </x:c>
      <x:c r="F1" s="5" t="str">
        <x:v>BASE TRANSACIONAL TCM-BA - ESTÁGIOS E RASTREABILIDADE</x:v>
      </x:c>
      <x:c r="G1" s="5" t="str">
        <x:v>BASE TRANSACIONAL TCM-BA - ESTÁGIOS E RASTREABILIDADE</x:v>
      </x:c>
      <x:c r="H1" s="5" t="str">
        <x:v>BASE TRANSACIONAL TCM-BA - ESTÁGIOS E RASTREABILIDADE</x:v>
      </x:c>
      <x:c r="I1" s="5" t="str">
        <x:v>BASE TRANSACIONAL TCM-BA - ESTÁGIOS E RASTREABILIDADE</x:v>
      </x:c>
      <x:c r="J1" s="5" t="str">
        <x:v>BASE TRANSACIONAL TCM-BA - ESTÁGIOS E RASTREABILIDADE</x:v>
      </x:c>
      <x:c r="K1" s="5" t="str">
        <x:v>BASE TRANSACIONAL TCM-BA - ESTÁGIOS E RASTREABILIDADE</x:v>
      </x:c>
      <x:c r="L1" s="5" t="str">
        <x:v>BASE TRANSACIONAL TCM-BA - ESTÁGIOS E RASTREABILIDADE</x:v>
      </x:c>
      <x:c r="M1" s="5" t="str">
        <x:v>BASE TRANSACIONAL TCM-BA - ESTÁGIOS E RASTREABILIDADE</x:v>
      </x:c>
      <x:c r="N1" s="5" t="str">
        <x:v>BASE TRANSACIONAL TCM-BA - ESTÁGIOS E RASTREABILIDADE</x:v>
      </x:c>
      <x:c r="O1" s="5" t="str">
        <x:v>BASE TRANSACIONAL TCM-BA - ESTÁGIOS E RASTREABILIDADE</x:v>
      </x:c>
      <x:c r="P1" s="5" t="str">
        <x:v>BASE TRANSACIONAL TCM-BA - ESTÁGIOS E RASTREABILIDADE</x:v>
      </x:c>
      <x:c r="Q1" s="5" t="str">
        <x:v>BASE TRANSACIONAL TCM-BA - ESTÁGIOS E RASTREABILIDADE</x:v>
      </x:c>
      <x:c r="R1" s="5" t="str">
        <x:v>BASE TRANSACIONAL TCM-BA - ESTÁGIOS E RASTREABILIDADE</x:v>
      </x:c>
      <x:c r="S1" s="5" t="str">
        <x:v>BASE TRANSACIONAL TCM-BA - ESTÁGIOS E RASTREABILIDADE</x:v>
      </x:c>
      <x:c r="T1" s="5" t="str">
        <x:v>BASE TRANSACIONAL TCM-BA - ESTÁGIOS E RASTREABILIDADE</x:v>
      </x:c>
      <x:c r="U1" s="5" t="str">
        <x:v>BASE TRANSACIONAL TCM-BA - ESTÁGIOS E RASTREABILIDADE</x:v>
      </x:c>
      <x:c r="V1" s="5" t="str">
        <x:v>BASE TRANSACIONAL TCM-BA - ESTÁGIOS E RASTREABILIDADE</x:v>
      </x:c>
      <x:c r="W1" s="5" t="str">
        <x:v>BASE TRANSACIONAL TCM-BA - ESTÁGIOS E RASTREABILIDADE</x:v>
      </x:c>
      <x:c r="X1" s="5" t="str">
        <x:v>BASE TRANSACIONAL TCM-BA - ESTÁGIOS E RASTREABILIDADE</x:v>
      </x:c>
      <x:c r="Y1" s="5" t="str">
        <x:v>BASE TRANSACIONAL TCM-BA - ESTÁGIOS E RASTREABILIDADE</x:v>
      </x:c>
      <x:c r="Z1" s="5" t="str">
        <x:v>BASE TRANSACIONAL TCM-BA - ESTÁGIOS E RASTREABILIDADE</x:v>
      </x:c>
      <x:c r="AA1" s="5" t="str">
        <x:v>BASE TRANSACIONAL TCM-BA - ESTÁGIOS E RASTREABILIDADE</x:v>
      </x:c>
    </x:row>
    <x:row r="2" ht="34" customHeight="1">
      <x:c r="A2" s="5" t="str">
        <x:v>BASE TRANSACIONAL TCM-BA - ESTÁGIOS E RASTREABILIDADE</x:v>
      </x:c>
      <x:c r="B2" s="5" t="str">
        <x:v>BASE TRANSACIONAL TCM-BA - ESTÁGIOS E RASTREABILIDADE</x:v>
      </x:c>
      <x:c r="C2" s="5" t="str">
        <x:v>BASE TRANSACIONAL TCM-BA - ESTÁGIOS E RASTREABILIDADE</x:v>
      </x:c>
      <x:c r="D2" s="5" t="str">
        <x:v>BASE TRANSACIONAL TCM-BA - ESTÁGIOS E RASTREABILIDADE</x:v>
      </x:c>
      <x:c r="E2" s="5" t="str">
        <x:v>BASE TRANSACIONAL TCM-BA - ESTÁGIOS E RASTREABILIDADE</x:v>
      </x:c>
      <x:c r="F2" s="5" t="str">
        <x:v>BASE TRANSACIONAL TCM-BA - ESTÁGIOS E RASTREABILIDADE</x:v>
      </x:c>
      <x:c r="G2" s="5" t="str">
        <x:v>BASE TRANSACIONAL TCM-BA - ESTÁGIOS E RASTREABILIDADE</x:v>
      </x:c>
      <x:c r="H2" s="5" t="str">
        <x:v>BASE TRANSACIONAL TCM-BA - ESTÁGIOS E RASTREABILIDADE</x:v>
      </x:c>
      <x:c r="I2" s="5" t="str">
        <x:v>BASE TRANSACIONAL TCM-BA - ESTÁGIOS E RASTREABILIDADE</x:v>
      </x:c>
      <x:c r="J2" s="5" t="str">
        <x:v>BASE TRANSACIONAL TCM-BA - ESTÁGIOS E RASTREABILIDADE</x:v>
      </x:c>
      <x:c r="K2" s="5" t="str">
        <x:v>BASE TRANSACIONAL TCM-BA - ESTÁGIOS E RASTREABILIDADE</x:v>
      </x:c>
      <x:c r="L2" s="5" t="str">
        <x:v>BASE TRANSACIONAL TCM-BA - ESTÁGIOS E RASTREABILIDADE</x:v>
      </x:c>
      <x:c r="M2" s="5" t="str">
        <x:v>BASE TRANSACIONAL TCM-BA - ESTÁGIOS E RASTREABILIDADE</x:v>
      </x:c>
      <x:c r="N2" s="5" t="str">
        <x:v>BASE TRANSACIONAL TCM-BA - ESTÁGIOS E RASTREABILIDADE</x:v>
      </x:c>
      <x:c r="O2" s="5" t="str">
        <x:v>BASE TRANSACIONAL TCM-BA - ESTÁGIOS E RASTREABILIDADE</x:v>
      </x:c>
      <x:c r="P2" s="5" t="str">
        <x:v>BASE TRANSACIONAL TCM-BA - ESTÁGIOS E RASTREABILIDADE</x:v>
      </x:c>
      <x:c r="Q2" s="5" t="str">
        <x:v>BASE TRANSACIONAL TCM-BA - ESTÁGIOS E RASTREABILIDADE</x:v>
      </x:c>
      <x:c r="R2" s="5" t="str">
        <x:v>BASE TRANSACIONAL TCM-BA - ESTÁGIOS E RASTREABILIDADE</x:v>
      </x:c>
      <x:c r="S2" s="5" t="str">
        <x:v>BASE TRANSACIONAL TCM-BA - ESTÁGIOS E RASTREABILIDADE</x:v>
      </x:c>
      <x:c r="T2" s="5" t="str">
        <x:v>BASE TRANSACIONAL TCM-BA - ESTÁGIOS E RASTREABILIDADE</x:v>
      </x:c>
      <x:c r="U2" s="5" t="str">
        <x:v>BASE TRANSACIONAL TCM-BA - ESTÁGIOS E RASTREABILIDADE</x:v>
      </x:c>
      <x:c r="V2" s="5" t="str">
        <x:v>BASE TRANSACIONAL TCM-BA - ESTÁGIOS E RASTREABILIDADE</x:v>
      </x:c>
      <x:c r="W2" s="5" t="str">
        <x:v>BASE TRANSACIONAL TCM-BA - ESTÁGIOS E RASTREABILIDADE</x:v>
      </x:c>
      <x:c r="X2" s="5" t="str">
        <x:v>BASE TRANSACIONAL TCM-BA - ESTÁGIOS E RASTREABILIDADE</x:v>
      </x:c>
      <x:c r="Y2" s="5" t="str">
        <x:v>BASE TRANSACIONAL TCM-BA - ESTÁGIOS E RASTREABILIDADE</x:v>
      </x:c>
      <x:c r="Z2" s="5" t="str">
        <x:v>BASE TRANSACIONAL TCM-BA - ESTÁGIOS E RASTREABILIDADE</x:v>
      </x:c>
      <x:c r="AA2" s="5" t="str">
        <x:v>BASE TRANSACIONAL TCM-BA - ESTÁGIOS E RASTREABILIDADE</x:v>
      </x:c>
    </x:row>
    <x:row r="4">
      <x:c r="A4" s="26" t="str">
        <x:v>Importe/transcreva uma linha por registro. Se a coluna de origem se chamar apenas 'valor', informe a fase somente após validar o leiaute, o filtro e o controle com PCMGE015/PCMGE056.</x:v>
      </x:c>
      <x:c r="B4" s="26" t="str">
        <x:v>Importe/transcreva uma linha por registro. Se a coluna de origem se chamar apenas 'valor', informe a fase somente após validar o leiaute, o filtro e o controle com PCMGE015/PCMGE056.</x:v>
      </x:c>
      <x:c r="C4" s="26" t="str">
        <x:v>Importe/transcreva uma linha por registro. Se a coluna de origem se chamar apenas 'valor', informe a fase somente após validar o leiaute, o filtro e o controle com PCMGE015/PCMGE056.</x:v>
      </x:c>
      <x:c r="D4" s="26" t="str">
        <x:v>Importe/transcreva uma linha por registro. Se a coluna de origem se chamar apenas 'valor', informe a fase somente após validar o leiaute, o filtro e o controle com PCMGE015/PCMGE056.</x:v>
      </x:c>
      <x:c r="E4" s="26" t="str">
        <x:v>Importe/transcreva uma linha por registro. Se a coluna de origem se chamar apenas 'valor', informe a fase somente após validar o leiaute, o filtro e o controle com PCMGE015/PCMGE056.</x:v>
      </x:c>
      <x:c r="F4" s="26" t="str">
        <x:v>Importe/transcreva uma linha por registro. Se a coluna de origem se chamar apenas 'valor', informe a fase somente após validar o leiaute, o filtro e o controle com PCMGE015/PCMGE056.</x:v>
      </x:c>
      <x:c r="G4" s="26" t="str">
        <x:v>Importe/transcreva uma linha por registro. Se a coluna de origem se chamar apenas 'valor', informe a fase somente após validar o leiaute, o filtro e o controle com PCMGE015/PCMGE056.</x:v>
      </x:c>
      <x:c r="H4" s="26" t="str">
        <x:v>Importe/transcreva uma linha por registro. Se a coluna de origem se chamar apenas 'valor', informe a fase somente após validar o leiaute, o filtro e o controle com PCMGE015/PCMGE056.</x:v>
      </x:c>
      <x:c r="I4" s="26" t="str">
        <x:v>Importe/transcreva uma linha por registro. Se a coluna de origem se chamar apenas 'valor', informe a fase somente após validar o leiaute, o filtro e o controle com PCMGE015/PCMGE056.</x:v>
      </x:c>
      <x:c r="J4" s="26" t="str">
        <x:v>Importe/transcreva uma linha por registro. Se a coluna de origem se chamar apenas 'valor', informe a fase somente após validar o leiaute, o filtro e o controle com PCMGE015/PCMGE056.</x:v>
      </x:c>
      <x:c r="K4" s="26" t="str">
        <x:v>Importe/transcreva uma linha por registro. Se a coluna de origem se chamar apenas 'valor', informe a fase somente após validar o leiaute, o filtro e o controle com PCMGE015/PCMGE056.</x:v>
      </x:c>
      <x:c r="L4" s="26" t="str">
        <x:v>Importe/transcreva uma linha por registro. Se a coluna de origem se chamar apenas 'valor', informe a fase somente após validar o leiaute, o filtro e o controle com PCMGE015/PCMGE056.</x:v>
      </x:c>
      <x:c r="M4" s="26" t="str">
        <x:v>Importe/transcreva uma linha por registro. Se a coluna de origem se chamar apenas 'valor', informe a fase somente após validar o leiaute, o filtro e o controle com PCMGE015/PCMGE056.</x:v>
      </x:c>
      <x:c r="N4" s="26" t="str">
        <x:v>Importe/transcreva uma linha por registro. Se a coluna de origem se chamar apenas 'valor', informe a fase somente após validar o leiaute, o filtro e o controle com PCMGE015/PCMGE056.</x:v>
      </x:c>
      <x:c r="O4" s="26" t="str">
        <x:v>Importe/transcreva uma linha por registro. Se a coluna de origem se chamar apenas 'valor', informe a fase somente após validar o leiaute, o filtro e o controle com PCMGE015/PCMGE056.</x:v>
      </x:c>
      <x:c r="P4" s="26" t="str">
        <x:v>Importe/transcreva uma linha por registro. Se a coluna de origem se chamar apenas 'valor', informe a fase somente após validar o leiaute, o filtro e o controle com PCMGE015/PCMGE056.</x:v>
      </x:c>
      <x:c r="Q4" s="26" t="str">
        <x:v>Importe/transcreva uma linha por registro. Se a coluna de origem se chamar apenas 'valor', informe a fase somente após validar o leiaute, o filtro e o controle com PCMGE015/PCMGE056.</x:v>
      </x:c>
      <x:c r="R4" s="26" t="str">
        <x:v>Importe/transcreva uma linha por registro. Se a coluna de origem se chamar apenas 'valor', informe a fase somente após validar o leiaute, o filtro e o controle com PCMGE015/PCMGE056.</x:v>
      </x:c>
      <x:c r="S4" s="26" t="str">
        <x:v>Importe/transcreva uma linha por registro. Se a coluna de origem se chamar apenas 'valor', informe a fase somente após validar o leiaute, o filtro e o controle com PCMGE015/PCMGE056.</x:v>
      </x:c>
      <x:c r="T4" s="26" t="str">
        <x:v>Importe/transcreva uma linha por registro. Se a coluna de origem se chamar apenas 'valor', informe a fase somente após validar o leiaute, o filtro e o controle com PCMGE015/PCMGE056.</x:v>
      </x:c>
      <x:c r="U4" s="26" t="str">
        <x:v>Importe/transcreva uma linha por registro. Se a coluna de origem se chamar apenas 'valor', informe a fase somente após validar o leiaute, o filtro e o controle com PCMGE015/PCMGE056.</x:v>
      </x:c>
      <x:c r="V4" s="26" t="str">
        <x:v>Importe/transcreva uma linha por registro. Se a coluna de origem se chamar apenas 'valor', informe a fase somente após validar o leiaute, o filtro e o controle com PCMGE015/PCMGE056.</x:v>
      </x:c>
      <x:c r="W4" s="26" t="str">
        <x:v>Importe/transcreva uma linha por registro. Se a coluna de origem se chamar apenas 'valor', informe a fase somente após validar o leiaute, o filtro e o controle com PCMGE015/PCMGE056.</x:v>
      </x:c>
      <x:c r="X4" s="26" t="str">
        <x:v>Importe/transcreva uma linha por registro. Se a coluna de origem se chamar apenas 'valor', informe a fase somente após validar o leiaute, o filtro e o controle com PCMGE015/PCMGE056.</x:v>
      </x:c>
      <x:c r="Y4" s="26" t="str">
        <x:v>Importe/transcreva uma linha por registro. Se a coluna de origem se chamar apenas 'valor', informe a fase somente após validar o leiaute, o filtro e o controle com PCMGE015/PCMGE056.</x:v>
      </x:c>
      <x:c r="Z4" s="26" t="str">
        <x:v>Importe/transcreva uma linha por registro. Se a coluna de origem se chamar apenas 'valor', informe a fase somente após validar o leiaute, o filtro e o controle com PCMGE015/PCMGE056.</x:v>
      </x:c>
      <x:c r="AA4" s="26" t="str">
        <x:v>Importe/transcreva uma linha por registro. Se a coluna de origem se chamar apenas 'valor', informe a fase somente após validar o leiaute, o filtro e o controle com PCMGE015/PCMGE056.</x:v>
      </x:c>
    </x:row>
    <x:row r="6" ht="40" customHeight="1">
      <x:c r="A6" s="11" t="str">
        <x:v>ID linha</x:v>
      </x:c>
      <x:c r="B6" s="11" t="str">
        <x:v>ID contrato vinculado</x:v>
      </x:c>
      <x:c r="C6" s="11" t="str">
        <x:v>Fonte do registro</x:v>
      </x:c>
      <x:c r="D6" s="11" t="str">
        <x:v>Arquivo/linha</x:v>
      </x:c>
      <x:c r="E6" s="11" t="str">
        <x:v>Município</x:v>
      </x:c>
      <x:c r="F6" s="11" t="str">
        <x:v>Exercício</x:v>
      </x:c>
      <x:c r="G6" s="11" t="str">
        <x:v>Competência</x:v>
      </x:c>
      <x:c r="H6" s="11" t="str">
        <x:v>Data</x:v>
      </x:c>
      <x:c r="I6" s="11" t="str">
        <x:v>Unidade/ação</x:v>
      </x:c>
      <x:c r="J6" s="11" t="str">
        <x:v>Credor</x:v>
      </x:c>
      <x:c r="K6" s="11" t="str">
        <x:v>CPF/CNPJ</x:v>
      </x:c>
      <x:c r="L6" s="11" t="str">
        <x:v>Processo</x:v>
      </x:c>
      <x:c r="M6" s="11" t="str">
        <x:v>Empenho</x:v>
      </x:c>
      <x:c r="N6" s="11" t="str">
        <x:v>Natureza</x:v>
      </x:c>
      <x:c r="O6" s="11" t="str">
        <x:v>Detalhamento</x:v>
      </x:c>
      <x:c r="P6" s="11" t="str">
        <x:v>Fonte/destinação</x:v>
      </x:c>
      <x:c r="Q6" s="11" t="str">
        <x:v>Objeto</x:v>
      </x:c>
      <x:c r="R6" s="11" t="str">
        <x:v>Fase declarada</x:v>
      </x:c>
      <x:c r="S6" s="11" t="str">
        <x:v>Valor importado</x:v>
      </x:c>
      <x:c r="T6" s="11" t="str">
        <x:v>Empenho bruto</x:v>
      </x:c>
      <x:c r="U6" s="11" t="str">
        <x:v>Anulações</x:v>
      </x:c>
      <x:c r="V6" s="11" t="str">
        <x:v>Empenho líquido</x:v>
      </x:c>
      <x:c r="W6" s="11" t="str">
        <x:v>Liquidado</x:v>
      </x:c>
      <x:c r="X6" s="11" t="str">
        <x:v>Pago</x:v>
      </x:c>
      <x:c r="Y6" s="11" t="str">
        <x:v>Incluir 99?</x:v>
      </x:c>
      <x:c r="Z6" s="11" t="str">
        <x:v>Justificativa 99/limitação</x:v>
      </x:c>
      <x:c r="AA6" s="11" t="str">
        <x:v>Evidência ID</x:v>
      </x:c>
    </x:row>
    <x:row r="7">
      <x:c r="A7" s="117"/>
      <x:c r="B7" s="117"/>
      <x:c r="C7" s="117"/>
      <x:c r="D7" s="117"/>
      <x:c r="E7" s="117"/>
      <x:c r="F7" s="117"/>
      <x:c r="G7" s="117"/>
      <x:c r="H7" s="119"/>
      <x:c r="I7" s="117"/>
      <x:c r="J7" s="117"/>
      <x:c r="K7" s="117"/>
      <x:c r="L7" s="117"/>
      <x:c r="M7" s="117"/>
      <x:c r="N7" s="117"/>
      <x:c r="O7" s="117"/>
      <x:c r="P7" s="117"/>
      <x:c r="Q7" s="117"/>
      <x:c r="R7" s="117"/>
      <x:c r="S7" s="121"/>
      <x:c r="T7" s="121"/>
      <x:c r="U7" s="121"/>
      <x:c r="V7" s="128" t="str">
        <x:f>IF(A7="","",IF(COUNT(T7:U7)=0,"",T7-U7))</x:f>
      </x:c>
      <x:c r="W7" s="121"/>
      <x:c r="X7" s="121"/>
      <x:c r="Y7" s="117"/>
      <x:c r="Z7" s="117"/>
      <x:c r="AA7" s="117"/>
    </x:row>
    <x:row r="8">
      <x:c r="A8" s="118"/>
      <x:c r="B8" s="118"/>
      <x:c r="C8" s="118"/>
      <x:c r="D8" s="118"/>
      <x:c r="E8" s="118"/>
      <x:c r="F8" s="118"/>
      <x:c r="G8" s="118"/>
      <x:c r="H8" s="120"/>
      <x:c r="I8" s="118"/>
      <x:c r="J8" s="118"/>
      <x:c r="K8" s="118"/>
      <x:c r="L8" s="118"/>
      <x:c r="M8" s="118"/>
      <x:c r="N8" s="118"/>
      <x:c r="O8" s="118"/>
      <x:c r="P8" s="118"/>
      <x:c r="Q8" s="118"/>
      <x:c r="R8" s="118"/>
      <x:c r="S8" s="122"/>
      <x:c r="T8" s="122"/>
      <x:c r="U8" s="122"/>
      <x:c r="V8" s="129" t="str">
        <x:f>IF(A8="","",IF(COUNT(T8:U8)=0,"",T8-U8))</x:f>
      </x:c>
      <x:c r="W8" s="122"/>
      <x:c r="X8" s="122"/>
      <x:c r="Y8" s="118"/>
      <x:c r="Z8" s="118"/>
      <x:c r="AA8" s="118"/>
    </x:row>
    <x:row r="9">
      <x:c r="A9" s="118"/>
      <x:c r="B9" s="118"/>
      <x:c r="C9" s="118"/>
      <x:c r="D9" s="118"/>
      <x:c r="E9" s="118"/>
      <x:c r="F9" s="118"/>
      <x:c r="G9" s="118"/>
      <x:c r="H9" s="120"/>
      <x:c r="I9" s="118"/>
      <x:c r="J9" s="118"/>
      <x:c r="K9" s="118"/>
      <x:c r="L9" s="118"/>
      <x:c r="M9" s="118"/>
      <x:c r="N9" s="118"/>
      <x:c r="O9" s="118"/>
      <x:c r="P9" s="118"/>
      <x:c r="Q9" s="118"/>
      <x:c r="R9" s="118"/>
      <x:c r="S9" s="122"/>
      <x:c r="T9" s="122"/>
      <x:c r="U9" s="122"/>
      <x:c r="V9" s="129" t="str">
        <x:f>IF(A9="","",IF(COUNT(T9:U9)=0,"",T9-U9))</x:f>
      </x:c>
      <x:c r="W9" s="122"/>
      <x:c r="X9" s="122"/>
      <x:c r="Y9" s="118"/>
      <x:c r="Z9" s="118"/>
      <x:c r="AA9" s="118"/>
    </x:row>
    <x:row r="10">
      <x:c r="A10" s="118"/>
      <x:c r="B10" s="118"/>
      <x:c r="C10" s="118"/>
      <x:c r="D10" s="118"/>
      <x:c r="E10" s="118"/>
      <x:c r="F10" s="118"/>
      <x:c r="G10" s="118"/>
      <x:c r="H10" s="120"/>
      <x:c r="I10" s="118"/>
      <x:c r="J10" s="118"/>
      <x:c r="K10" s="118"/>
      <x:c r="L10" s="118"/>
      <x:c r="M10" s="118"/>
      <x:c r="N10" s="118"/>
      <x:c r="O10" s="118"/>
      <x:c r="P10" s="118"/>
      <x:c r="Q10" s="118"/>
      <x:c r="R10" s="118"/>
      <x:c r="S10" s="122"/>
      <x:c r="T10" s="122"/>
      <x:c r="U10" s="122"/>
      <x:c r="V10" s="129" t="str">
        <x:f>IF(A10="","",IF(COUNT(T10:U10)=0,"",T10-U10))</x:f>
      </x:c>
      <x:c r="W10" s="122"/>
      <x:c r="X10" s="122"/>
      <x:c r="Y10" s="118"/>
      <x:c r="Z10" s="118"/>
      <x:c r="AA10" s="118"/>
    </x:row>
    <x:row r="11">
      <x:c r="A11" s="118"/>
      <x:c r="B11" s="118"/>
      <x:c r="C11" s="118"/>
      <x:c r="D11" s="118"/>
      <x:c r="E11" s="118"/>
      <x:c r="F11" s="118"/>
      <x:c r="G11" s="118"/>
      <x:c r="H11" s="120"/>
      <x:c r="I11" s="118"/>
      <x:c r="J11" s="118"/>
      <x:c r="K11" s="118"/>
      <x:c r="L11" s="118"/>
      <x:c r="M11" s="118"/>
      <x:c r="N11" s="118"/>
      <x:c r="O11" s="118"/>
      <x:c r="P11" s="118"/>
      <x:c r="Q11" s="118"/>
      <x:c r="R11" s="118"/>
      <x:c r="S11" s="122"/>
      <x:c r="T11" s="122"/>
      <x:c r="U11" s="122"/>
      <x:c r="V11" s="129" t="str">
        <x:f>IF(A11="","",IF(COUNT(T11:U11)=0,"",T11-U11))</x:f>
      </x:c>
      <x:c r="W11" s="122"/>
      <x:c r="X11" s="122"/>
      <x:c r="Y11" s="118"/>
      <x:c r="Z11" s="118"/>
      <x:c r="AA11" s="118"/>
    </x:row>
    <x:row r="12">
      <x:c r="A12" s="118"/>
      <x:c r="B12" s="118"/>
      <x:c r="C12" s="118"/>
      <x:c r="D12" s="118"/>
      <x:c r="E12" s="118"/>
      <x:c r="F12" s="118"/>
      <x:c r="G12" s="118"/>
      <x:c r="H12" s="120"/>
      <x:c r="I12" s="118"/>
      <x:c r="J12" s="118"/>
      <x:c r="K12" s="118"/>
      <x:c r="L12" s="118"/>
      <x:c r="M12" s="118"/>
      <x:c r="N12" s="118"/>
      <x:c r="O12" s="118"/>
      <x:c r="P12" s="118"/>
      <x:c r="Q12" s="118"/>
      <x:c r="R12" s="118"/>
      <x:c r="S12" s="122"/>
      <x:c r="T12" s="122"/>
      <x:c r="U12" s="122"/>
      <x:c r="V12" s="129" t="str">
        <x:f>IF(A12="","",IF(COUNT(T12:U12)=0,"",T12-U12))</x:f>
      </x:c>
      <x:c r="W12" s="122"/>
      <x:c r="X12" s="122"/>
      <x:c r="Y12" s="118"/>
      <x:c r="Z12" s="118"/>
      <x:c r="AA12" s="118"/>
    </x:row>
    <x:row r="13">
      <x:c r="A13" s="118"/>
      <x:c r="B13" s="118"/>
      <x:c r="C13" s="118"/>
      <x:c r="D13" s="118"/>
      <x:c r="E13" s="118"/>
      <x:c r="F13" s="118"/>
      <x:c r="G13" s="118"/>
      <x:c r="H13" s="120"/>
      <x:c r="I13" s="118"/>
      <x:c r="J13" s="118"/>
      <x:c r="K13" s="118"/>
      <x:c r="L13" s="118"/>
      <x:c r="M13" s="118"/>
      <x:c r="N13" s="118"/>
      <x:c r="O13" s="118"/>
      <x:c r="P13" s="118"/>
      <x:c r="Q13" s="118"/>
      <x:c r="R13" s="118"/>
      <x:c r="S13" s="122"/>
      <x:c r="T13" s="122"/>
      <x:c r="U13" s="122"/>
      <x:c r="V13" s="129" t="str">
        <x:f>IF(A13="","",IF(COUNT(T13:U13)=0,"",T13-U13))</x:f>
      </x:c>
      <x:c r="W13" s="122"/>
      <x:c r="X13" s="122"/>
      <x:c r="Y13" s="118"/>
      <x:c r="Z13" s="118"/>
      <x:c r="AA13" s="118"/>
    </x:row>
    <x:row r="14">
      <x:c r="A14" s="118"/>
      <x:c r="B14" s="118"/>
      <x:c r="C14" s="118"/>
      <x:c r="D14" s="118"/>
      <x:c r="E14" s="118"/>
      <x:c r="F14" s="118"/>
      <x:c r="G14" s="118"/>
      <x:c r="H14" s="120"/>
      <x:c r="I14" s="118"/>
      <x:c r="J14" s="118"/>
      <x:c r="K14" s="118"/>
      <x:c r="L14" s="118"/>
      <x:c r="M14" s="118"/>
      <x:c r="N14" s="118"/>
      <x:c r="O14" s="118"/>
      <x:c r="P14" s="118"/>
      <x:c r="Q14" s="118"/>
      <x:c r="R14" s="118"/>
      <x:c r="S14" s="122"/>
      <x:c r="T14" s="122"/>
      <x:c r="U14" s="122"/>
      <x:c r="V14" s="129" t="str">
        <x:f>IF(A14="","",IF(COUNT(T14:U14)=0,"",T14-U14))</x:f>
      </x:c>
      <x:c r="W14" s="122"/>
      <x:c r="X14" s="122"/>
      <x:c r="Y14" s="118"/>
      <x:c r="Z14" s="118"/>
      <x:c r="AA14" s="118"/>
    </x:row>
    <x:row r="15">
      <x:c r="A15" s="118"/>
      <x:c r="B15" s="118"/>
      <x:c r="C15" s="118"/>
      <x:c r="D15" s="118"/>
      <x:c r="E15" s="118"/>
      <x:c r="F15" s="118"/>
      <x:c r="G15" s="118"/>
      <x:c r="H15" s="120"/>
      <x:c r="I15" s="118"/>
      <x:c r="J15" s="118"/>
      <x:c r="K15" s="118"/>
      <x:c r="L15" s="118"/>
      <x:c r="M15" s="118"/>
      <x:c r="N15" s="118"/>
      <x:c r="O15" s="118"/>
      <x:c r="P15" s="118"/>
      <x:c r="Q15" s="118"/>
      <x:c r="R15" s="118"/>
      <x:c r="S15" s="122"/>
      <x:c r="T15" s="122"/>
      <x:c r="U15" s="122"/>
      <x:c r="V15" s="129" t="str">
        <x:f>IF(A15="","",IF(COUNT(T15:U15)=0,"",T15-U15))</x:f>
      </x:c>
      <x:c r="W15" s="122"/>
      <x:c r="X15" s="122"/>
      <x:c r="Y15" s="118"/>
      <x:c r="Z15" s="118"/>
      <x:c r="AA15" s="118"/>
    </x:row>
    <x:row r="16">
      <x:c r="A16" s="118"/>
      <x:c r="B16" s="118"/>
      <x:c r="C16" s="118"/>
      <x:c r="D16" s="118"/>
      <x:c r="E16" s="118"/>
      <x:c r="F16" s="118"/>
      <x:c r="G16" s="118"/>
      <x:c r="H16" s="120"/>
      <x:c r="I16" s="118"/>
      <x:c r="J16" s="118"/>
      <x:c r="K16" s="118"/>
      <x:c r="L16" s="118"/>
      <x:c r="M16" s="118"/>
      <x:c r="N16" s="118"/>
      <x:c r="O16" s="118"/>
      <x:c r="P16" s="118"/>
      <x:c r="Q16" s="118"/>
      <x:c r="R16" s="118"/>
      <x:c r="S16" s="122"/>
      <x:c r="T16" s="122"/>
      <x:c r="U16" s="122"/>
      <x:c r="V16" s="129" t="str">
        <x:f>IF(A16="","",IF(COUNT(T16:U16)=0,"",T16-U16))</x:f>
      </x:c>
      <x:c r="W16" s="122"/>
      <x:c r="X16" s="122"/>
      <x:c r="Y16" s="118"/>
      <x:c r="Z16" s="118"/>
      <x:c r="AA16" s="118"/>
    </x:row>
    <x:row r="17">
      <x:c r="A17" s="118"/>
      <x:c r="B17" s="118"/>
      <x:c r="C17" s="118"/>
      <x:c r="D17" s="118"/>
      <x:c r="E17" s="118"/>
      <x:c r="F17" s="118"/>
      <x:c r="G17" s="118"/>
      <x:c r="H17" s="120"/>
      <x:c r="I17" s="118"/>
      <x:c r="J17" s="118"/>
      <x:c r="K17" s="118"/>
      <x:c r="L17" s="118"/>
      <x:c r="M17" s="118"/>
      <x:c r="N17" s="118"/>
      <x:c r="O17" s="118"/>
      <x:c r="P17" s="118"/>
      <x:c r="Q17" s="118"/>
      <x:c r="R17" s="118"/>
      <x:c r="S17" s="122"/>
      <x:c r="T17" s="122"/>
      <x:c r="U17" s="122"/>
      <x:c r="V17" s="129" t="str">
        <x:f>IF(A17="","",IF(COUNT(T17:U17)=0,"",T17-U17))</x:f>
      </x:c>
      <x:c r="W17" s="122"/>
      <x:c r="X17" s="122"/>
      <x:c r="Y17" s="118"/>
      <x:c r="Z17" s="118"/>
      <x:c r="AA17" s="118"/>
    </x:row>
    <x:row r="18">
      <x:c r="A18" s="118"/>
      <x:c r="B18" s="118"/>
      <x:c r="C18" s="118"/>
      <x:c r="D18" s="118"/>
      <x:c r="E18" s="118"/>
      <x:c r="F18" s="118"/>
      <x:c r="G18" s="118"/>
      <x:c r="H18" s="120"/>
      <x:c r="I18" s="118"/>
      <x:c r="J18" s="118"/>
      <x:c r="K18" s="118"/>
      <x:c r="L18" s="118"/>
      <x:c r="M18" s="118"/>
      <x:c r="N18" s="118"/>
      <x:c r="O18" s="118"/>
      <x:c r="P18" s="118"/>
      <x:c r="Q18" s="118"/>
      <x:c r="R18" s="118"/>
      <x:c r="S18" s="122"/>
      <x:c r="T18" s="122"/>
      <x:c r="U18" s="122"/>
      <x:c r="V18" s="129" t="str">
        <x:f>IF(A18="","",IF(COUNT(T18:U18)=0,"",T18-U18))</x:f>
      </x:c>
      <x:c r="W18" s="122"/>
      <x:c r="X18" s="122"/>
      <x:c r="Y18" s="118"/>
      <x:c r="Z18" s="118"/>
      <x:c r="AA18" s="118"/>
    </x:row>
    <x:row r="19">
      <x:c r="A19" s="118"/>
      <x:c r="B19" s="118"/>
      <x:c r="C19" s="118"/>
      <x:c r="D19" s="118"/>
      <x:c r="E19" s="118"/>
      <x:c r="F19" s="118"/>
      <x:c r="G19" s="118"/>
      <x:c r="H19" s="120"/>
      <x:c r="I19" s="118"/>
      <x:c r="J19" s="118"/>
      <x:c r="K19" s="118"/>
      <x:c r="L19" s="118"/>
      <x:c r="M19" s="118"/>
      <x:c r="N19" s="118"/>
      <x:c r="O19" s="118"/>
      <x:c r="P19" s="118"/>
      <x:c r="Q19" s="118"/>
      <x:c r="R19" s="118"/>
      <x:c r="S19" s="122"/>
      <x:c r="T19" s="122"/>
      <x:c r="U19" s="122"/>
      <x:c r="V19" s="129" t="str">
        <x:f>IF(A19="","",IF(COUNT(T19:U19)=0,"",T19-U19))</x:f>
      </x:c>
      <x:c r="W19" s="122"/>
      <x:c r="X19" s="122"/>
      <x:c r="Y19" s="118"/>
      <x:c r="Z19" s="118"/>
      <x:c r="AA19" s="118"/>
    </x:row>
    <x:row r="20">
      <x:c r="A20" s="118"/>
      <x:c r="B20" s="118"/>
      <x:c r="C20" s="118"/>
      <x:c r="D20" s="118"/>
      <x:c r="E20" s="118"/>
      <x:c r="F20" s="118"/>
      <x:c r="G20" s="118"/>
      <x:c r="H20" s="120"/>
      <x:c r="I20" s="118"/>
      <x:c r="J20" s="118"/>
      <x:c r="K20" s="118"/>
      <x:c r="L20" s="118"/>
      <x:c r="M20" s="118"/>
      <x:c r="N20" s="118"/>
      <x:c r="O20" s="118"/>
      <x:c r="P20" s="118"/>
      <x:c r="Q20" s="118"/>
      <x:c r="R20" s="118"/>
      <x:c r="S20" s="122"/>
      <x:c r="T20" s="122"/>
      <x:c r="U20" s="122"/>
      <x:c r="V20" s="129" t="str">
        <x:f>IF(A20="","",IF(COUNT(T20:U20)=0,"",T20-U20))</x:f>
      </x:c>
      <x:c r="W20" s="122"/>
      <x:c r="X20" s="122"/>
      <x:c r="Y20" s="118"/>
      <x:c r="Z20" s="118"/>
      <x:c r="AA20" s="118"/>
    </x:row>
    <x:row r="21">
      <x:c r="A21" s="118"/>
      <x:c r="B21" s="118"/>
      <x:c r="C21" s="118"/>
      <x:c r="D21" s="118"/>
      <x:c r="E21" s="118"/>
      <x:c r="F21" s="118"/>
      <x:c r="G21" s="118"/>
      <x:c r="H21" s="120"/>
      <x:c r="I21" s="118"/>
      <x:c r="J21" s="118"/>
      <x:c r="K21" s="118"/>
      <x:c r="L21" s="118"/>
      <x:c r="M21" s="118"/>
      <x:c r="N21" s="118"/>
      <x:c r="O21" s="118"/>
      <x:c r="P21" s="118"/>
      <x:c r="Q21" s="118"/>
      <x:c r="R21" s="118"/>
      <x:c r="S21" s="122"/>
      <x:c r="T21" s="122"/>
      <x:c r="U21" s="122"/>
      <x:c r="V21" s="129" t="str">
        <x:f>IF(A21="","",IF(COUNT(T21:U21)=0,"",T21-U21))</x:f>
      </x:c>
      <x:c r="W21" s="122"/>
      <x:c r="X21" s="122"/>
      <x:c r="Y21" s="118"/>
      <x:c r="Z21" s="118"/>
      <x:c r="AA21" s="118"/>
    </x:row>
    <x:row r="22">
      <x:c r="A22" s="118"/>
      <x:c r="B22" s="118"/>
      <x:c r="C22" s="118"/>
      <x:c r="D22" s="118"/>
      <x:c r="E22" s="118"/>
      <x:c r="F22" s="118"/>
      <x:c r="G22" s="118"/>
      <x:c r="H22" s="120"/>
      <x:c r="I22" s="118"/>
      <x:c r="J22" s="118"/>
      <x:c r="K22" s="118"/>
      <x:c r="L22" s="118"/>
      <x:c r="M22" s="118"/>
      <x:c r="N22" s="118"/>
      <x:c r="O22" s="118"/>
      <x:c r="P22" s="118"/>
      <x:c r="Q22" s="118"/>
      <x:c r="R22" s="118"/>
      <x:c r="S22" s="122"/>
      <x:c r="T22" s="122"/>
      <x:c r="U22" s="122"/>
      <x:c r="V22" s="129" t="str">
        <x:f>IF(A22="","",IF(COUNT(T22:U22)=0,"",T22-U22))</x:f>
      </x:c>
      <x:c r="W22" s="122"/>
      <x:c r="X22" s="122"/>
      <x:c r="Y22" s="118"/>
      <x:c r="Z22" s="118"/>
      <x:c r="AA22" s="118"/>
    </x:row>
    <x:row r="23">
      <x:c r="A23" s="118"/>
      <x:c r="B23" s="118"/>
      <x:c r="C23" s="118"/>
      <x:c r="D23" s="118"/>
      <x:c r="E23" s="118"/>
      <x:c r="F23" s="118"/>
      <x:c r="G23" s="118"/>
      <x:c r="H23" s="120"/>
      <x:c r="I23" s="118"/>
      <x:c r="J23" s="118"/>
      <x:c r="K23" s="118"/>
      <x:c r="L23" s="118"/>
      <x:c r="M23" s="118"/>
      <x:c r="N23" s="118"/>
      <x:c r="O23" s="118"/>
      <x:c r="P23" s="118"/>
      <x:c r="Q23" s="118"/>
      <x:c r="R23" s="118"/>
      <x:c r="S23" s="122"/>
      <x:c r="T23" s="122"/>
      <x:c r="U23" s="122"/>
      <x:c r="V23" s="129" t="str">
        <x:f>IF(A23="","",IF(COUNT(T23:U23)=0,"",T23-U23))</x:f>
      </x:c>
      <x:c r="W23" s="122"/>
      <x:c r="X23" s="122"/>
      <x:c r="Y23" s="118"/>
      <x:c r="Z23" s="118"/>
      <x:c r="AA23" s="118"/>
    </x:row>
    <x:row r="24">
      <x:c r="A24" s="118"/>
      <x:c r="B24" s="118"/>
      <x:c r="C24" s="118"/>
      <x:c r="D24" s="118"/>
      <x:c r="E24" s="118"/>
      <x:c r="F24" s="118"/>
      <x:c r="G24" s="118"/>
      <x:c r="H24" s="120"/>
      <x:c r="I24" s="118"/>
      <x:c r="J24" s="118"/>
      <x:c r="K24" s="118"/>
      <x:c r="L24" s="118"/>
      <x:c r="M24" s="118"/>
      <x:c r="N24" s="118"/>
      <x:c r="O24" s="118"/>
      <x:c r="P24" s="118"/>
      <x:c r="Q24" s="118"/>
      <x:c r="R24" s="118"/>
      <x:c r="S24" s="122"/>
      <x:c r="T24" s="122"/>
      <x:c r="U24" s="122"/>
      <x:c r="V24" s="129" t="str">
        <x:f>IF(A24="","",IF(COUNT(T24:U24)=0,"",T24-U24))</x:f>
      </x:c>
      <x:c r="W24" s="122"/>
      <x:c r="X24" s="122"/>
      <x:c r="Y24" s="118"/>
      <x:c r="Z24" s="118"/>
      <x:c r="AA24" s="118"/>
    </x:row>
    <x:row r="25">
      <x:c r="A25" s="118"/>
      <x:c r="B25" s="118"/>
      <x:c r="C25" s="118"/>
      <x:c r="D25" s="118"/>
      <x:c r="E25" s="118"/>
      <x:c r="F25" s="118"/>
      <x:c r="G25" s="118"/>
      <x:c r="H25" s="120"/>
      <x:c r="I25" s="118"/>
      <x:c r="J25" s="118"/>
      <x:c r="K25" s="118"/>
      <x:c r="L25" s="118"/>
      <x:c r="M25" s="118"/>
      <x:c r="N25" s="118"/>
      <x:c r="O25" s="118"/>
      <x:c r="P25" s="118"/>
      <x:c r="Q25" s="118"/>
      <x:c r="R25" s="118"/>
      <x:c r="S25" s="122"/>
      <x:c r="T25" s="122"/>
      <x:c r="U25" s="122"/>
      <x:c r="V25" s="129" t="str">
        <x:f>IF(A25="","",IF(COUNT(T25:U25)=0,"",T25-U25))</x:f>
      </x:c>
      <x:c r="W25" s="122"/>
      <x:c r="X25" s="122"/>
      <x:c r="Y25" s="118"/>
      <x:c r="Z25" s="118"/>
      <x:c r="AA25" s="118"/>
    </x:row>
    <x:row r="26">
      <x:c r="A26" s="118"/>
      <x:c r="B26" s="118"/>
      <x:c r="C26" s="118"/>
      <x:c r="D26" s="118"/>
      <x:c r="E26" s="118"/>
      <x:c r="F26" s="118"/>
      <x:c r="G26" s="118"/>
      <x:c r="H26" s="120"/>
      <x:c r="I26" s="118"/>
      <x:c r="J26" s="118"/>
      <x:c r="K26" s="118"/>
      <x:c r="L26" s="118"/>
      <x:c r="M26" s="118"/>
      <x:c r="N26" s="118"/>
      <x:c r="O26" s="118"/>
      <x:c r="P26" s="118"/>
      <x:c r="Q26" s="118"/>
      <x:c r="R26" s="118"/>
      <x:c r="S26" s="122"/>
      <x:c r="T26" s="122"/>
      <x:c r="U26" s="122"/>
      <x:c r="V26" s="129" t="str">
        <x:f>IF(A26="","",IF(COUNT(T26:U26)=0,"",T26-U26))</x:f>
      </x:c>
      <x:c r="W26" s="122"/>
      <x:c r="X26" s="122"/>
      <x:c r="Y26" s="118"/>
      <x:c r="Z26" s="118"/>
      <x:c r="AA26" s="118"/>
    </x:row>
    <x:row r="27">
      <x:c r="A27" s="118"/>
      <x:c r="B27" s="118"/>
      <x:c r="C27" s="118"/>
      <x:c r="D27" s="118"/>
      <x:c r="E27" s="118"/>
      <x:c r="F27" s="118"/>
      <x:c r="G27" s="118"/>
      <x:c r="H27" s="120"/>
      <x:c r="I27" s="118"/>
      <x:c r="J27" s="118"/>
      <x:c r="K27" s="118"/>
      <x:c r="L27" s="118"/>
      <x:c r="M27" s="118"/>
      <x:c r="N27" s="118"/>
      <x:c r="O27" s="118"/>
      <x:c r="P27" s="118"/>
      <x:c r="Q27" s="118"/>
      <x:c r="R27" s="118"/>
      <x:c r="S27" s="122"/>
      <x:c r="T27" s="122"/>
      <x:c r="U27" s="122"/>
      <x:c r="V27" s="129" t="str">
        <x:f>IF(A27="","",IF(COUNT(T27:U27)=0,"",T27-U27))</x:f>
      </x:c>
      <x:c r="W27" s="122"/>
      <x:c r="X27" s="122"/>
      <x:c r="Y27" s="118"/>
      <x:c r="Z27" s="118"/>
      <x:c r="AA27" s="118"/>
    </x:row>
    <x:row r="28">
      <x:c r="A28" s="118"/>
      <x:c r="B28" s="118"/>
      <x:c r="C28" s="118"/>
      <x:c r="D28" s="118"/>
      <x:c r="E28" s="118"/>
      <x:c r="F28" s="118"/>
      <x:c r="G28" s="118"/>
      <x:c r="H28" s="120"/>
      <x:c r="I28" s="118"/>
      <x:c r="J28" s="118"/>
      <x:c r="K28" s="118"/>
      <x:c r="L28" s="118"/>
      <x:c r="M28" s="118"/>
      <x:c r="N28" s="118"/>
      <x:c r="O28" s="118"/>
      <x:c r="P28" s="118"/>
      <x:c r="Q28" s="118"/>
      <x:c r="R28" s="118"/>
      <x:c r="S28" s="122"/>
      <x:c r="T28" s="122"/>
      <x:c r="U28" s="122"/>
      <x:c r="V28" s="129" t="str">
        <x:f>IF(A28="","",IF(COUNT(T28:U28)=0,"",T28-U28))</x:f>
      </x:c>
      <x:c r="W28" s="122"/>
      <x:c r="X28" s="122"/>
      <x:c r="Y28" s="118"/>
      <x:c r="Z28" s="118"/>
      <x:c r="AA28" s="118"/>
    </x:row>
    <x:row r="29">
      <x:c r="A29" s="118"/>
      <x:c r="B29" s="118"/>
      <x:c r="C29" s="118"/>
      <x:c r="D29" s="118"/>
      <x:c r="E29" s="118"/>
      <x:c r="F29" s="118"/>
      <x:c r="G29" s="118"/>
      <x:c r="H29" s="120"/>
      <x:c r="I29" s="118"/>
      <x:c r="J29" s="118"/>
      <x:c r="K29" s="118"/>
      <x:c r="L29" s="118"/>
      <x:c r="M29" s="118"/>
      <x:c r="N29" s="118"/>
      <x:c r="O29" s="118"/>
      <x:c r="P29" s="118"/>
      <x:c r="Q29" s="118"/>
      <x:c r="R29" s="118"/>
      <x:c r="S29" s="122"/>
      <x:c r="T29" s="122"/>
      <x:c r="U29" s="122"/>
      <x:c r="V29" s="129" t="str">
        <x:f>IF(A29="","",IF(COUNT(T29:U29)=0,"",T29-U29))</x:f>
      </x:c>
      <x:c r="W29" s="122"/>
      <x:c r="X29" s="122"/>
      <x:c r="Y29" s="118"/>
      <x:c r="Z29" s="118"/>
      <x:c r="AA29" s="118"/>
    </x:row>
    <x:row r="30">
      <x:c r="A30" s="118"/>
      <x:c r="B30" s="118"/>
      <x:c r="C30" s="118"/>
      <x:c r="D30" s="118"/>
      <x:c r="E30" s="118"/>
      <x:c r="F30" s="118"/>
      <x:c r="G30" s="118"/>
      <x:c r="H30" s="120"/>
      <x:c r="I30" s="118"/>
      <x:c r="J30" s="118"/>
      <x:c r="K30" s="118"/>
      <x:c r="L30" s="118"/>
      <x:c r="M30" s="118"/>
      <x:c r="N30" s="118"/>
      <x:c r="O30" s="118"/>
      <x:c r="P30" s="118"/>
      <x:c r="Q30" s="118"/>
      <x:c r="R30" s="118"/>
      <x:c r="S30" s="122"/>
      <x:c r="T30" s="122"/>
      <x:c r="U30" s="122"/>
      <x:c r="V30" s="129" t="str">
        <x:f>IF(A30="","",IF(COUNT(T30:U30)=0,"",T30-U30))</x:f>
      </x:c>
      <x:c r="W30" s="122"/>
      <x:c r="X30" s="122"/>
      <x:c r="Y30" s="118"/>
      <x:c r="Z30" s="118"/>
      <x:c r="AA30" s="118"/>
    </x:row>
    <x:row r="31">
      <x:c r="A31" s="118"/>
      <x:c r="B31" s="118"/>
      <x:c r="C31" s="118"/>
      <x:c r="D31" s="118"/>
      <x:c r="E31" s="118"/>
      <x:c r="F31" s="118"/>
      <x:c r="G31" s="118"/>
      <x:c r="H31" s="120"/>
      <x:c r="I31" s="118"/>
      <x:c r="J31" s="118"/>
      <x:c r="K31" s="118"/>
      <x:c r="L31" s="118"/>
      <x:c r="M31" s="118"/>
      <x:c r="N31" s="118"/>
      <x:c r="O31" s="118"/>
      <x:c r="P31" s="118"/>
      <x:c r="Q31" s="118"/>
      <x:c r="R31" s="118"/>
      <x:c r="S31" s="122"/>
      <x:c r="T31" s="122"/>
      <x:c r="U31" s="122"/>
      <x:c r="V31" s="129" t="str">
        <x:f>IF(A31="","",IF(COUNT(T31:U31)=0,"",T31-U31))</x:f>
      </x:c>
      <x:c r="W31" s="122"/>
      <x:c r="X31" s="122"/>
      <x:c r="Y31" s="118"/>
      <x:c r="Z31" s="118"/>
      <x:c r="AA31" s="118"/>
    </x:row>
    <x:row r="32">
      <x:c r="A32" s="118"/>
      <x:c r="B32" s="118"/>
      <x:c r="C32" s="118"/>
      <x:c r="D32" s="118"/>
      <x:c r="E32" s="118"/>
      <x:c r="F32" s="118"/>
      <x:c r="G32" s="118"/>
      <x:c r="H32" s="120"/>
      <x:c r="I32" s="118"/>
      <x:c r="J32" s="118"/>
      <x:c r="K32" s="118"/>
      <x:c r="L32" s="118"/>
      <x:c r="M32" s="118"/>
      <x:c r="N32" s="118"/>
      <x:c r="O32" s="118"/>
      <x:c r="P32" s="118"/>
      <x:c r="Q32" s="118"/>
      <x:c r="R32" s="118"/>
      <x:c r="S32" s="122"/>
      <x:c r="T32" s="122"/>
      <x:c r="U32" s="122"/>
      <x:c r="V32" s="129" t="str">
        <x:f>IF(A32="","",IF(COUNT(T32:U32)=0,"",T32-U32))</x:f>
      </x:c>
      <x:c r="W32" s="122"/>
      <x:c r="X32" s="122"/>
      <x:c r="Y32" s="118"/>
      <x:c r="Z32" s="118"/>
      <x:c r="AA32" s="118"/>
    </x:row>
    <x:row r="33">
      <x:c r="A33" s="118"/>
      <x:c r="B33" s="118"/>
      <x:c r="C33" s="118"/>
      <x:c r="D33" s="118"/>
      <x:c r="E33" s="118"/>
      <x:c r="F33" s="118"/>
      <x:c r="G33" s="118"/>
      <x:c r="H33" s="120"/>
      <x:c r="I33" s="118"/>
      <x:c r="J33" s="118"/>
      <x:c r="K33" s="118"/>
      <x:c r="L33" s="118"/>
      <x:c r="M33" s="118"/>
      <x:c r="N33" s="118"/>
      <x:c r="O33" s="118"/>
      <x:c r="P33" s="118"/>
      <x:c r="Q33" s="118"/>
      <x:c r="R33" s="118"/>
      <x:c r="S33" s="122"/>
      <x:c r="T33" s="122"/>
      <x:c r="U33" s="122"/>
      <x:c r="V33" s="129" t="str">
        <x:f>IF(A33="","",IF(COUNT(T33:U33)=0,"",T33-U33))</x:f>
      </x:c>
      <x:c r="W33" s="122"/>
      <x:c r="X33" s="122"/>
      <x:c r="Y33" s="118"/>
      <x:c r="Z33" s="118"/>
      <x:c r="AA33" s="118"/>
    </x:row>
    <x:row r="34">
      <x:c r="A34" s="118"/>
      <x:c r="B34" s="118"/>
      <x:c r="C34" s="118"/>
      <x:c r="D34" s="118"/>
      <x:c r="E34" s="118"/>
      <x:c r="F34" s="118"/>
      <x:c r="G34" s="118"/>
      <x:c r="H34" s="120"/>
      <x:c r="I34" s="118"/>
      <x:c r="J34" s="118"/>
      <x:c r="K34" s="118"/>
      <x:c r="L34" s="118"/>
      <x:c r="M34" s="118"/>
      <x:c r="N34" s="118"/>
      <x:c r="O34" s="118"/>
      <x:c r="P34" s="118"/>
      <x:c r="Q34" s="118"/>
      <x:c r="R34" s="118"/>
      <x:c r="S34" s="122"/>
      <x:c r="T34" s="122"/>
      <x:c r="U34" s="122"/>
      <x:c r="V34" s="129" t="str">
        <x:f>IF(A34="","",IF(COUNT(T34:U34)=0,"",T34-U34))</x:f>
      </x:c>
      <x:c r="W34" s="122"/>
      <x:c r="X34" s="122"/>
      <x:c r="Y34" s="118"/>
      <x:c r="Z34" s="118"/>
      <x:c r="AA34" s="118"/>
    </x:row>
    <x:row r="35">
      <x:c r="A35" s="118"/>
      <x:c r="B35" s="118"/>
      <x:c r="C35" s="118"/>
      <x:c r="D35" s="118"/>
      <x:c r="E35" s="118"/>
      <x:c r="F35" s="118"/>
      <x:c r="G35" s="118"/>
      <x:c r="H35" s="120"/>
      <x:c r="I35" s="118"/>
      <x:c r="J35" s="118"/>
      <x:c r="K35" s="118"/>
      <x:c r="L35" s="118"/>
      <x:c r="M35" s="118"/>
      <x:c r="N35" s="118"/>
      <x:c r="O35" s="118"/>
      <x:c r="P35" s="118"/>
      <x:c r="Q35" s="118"/>
      <x:c r="R35" s="118"/>
      <x:c r="S35" s="122"/>
      <x:c r="T35" s="122"/>
      <x:c r="U35" s="122"/>
      <x:c r="V35" s="129" t="str">
        <x:f>IF(A35="","",IF(COUNT(T35:U35)=0,"",T35-U35))</x:f>
      </x:c>
      <x:c r="W35" s="122"/>
      <x:c r="X35" s="122"/>
      <x:c r="Y35" s="118"/>
      <x:c r="Z35" s="118"/>
      <x:c r="AA35" s="118"/>
    </x:row>
    <x:row r="36">
      <x:c r="A36" s="118"/>
      <x:c r="B36" s="118"/>
      <x:c r="C36" s="118"/>
      <x:c r="D36" s="118"/>
      <x:c r="E36" s="118"/>
      <x:c r="F36" s="118"/>
      <x:c r="G36" s="118"/>
      <x:c r="H36" s="120"/>
      <x:c r="I36" s="118"/>
      <x:c r="J36" s="118"/>
      <x:c r="K36" s="118"/>
      <x:c r="L36" s="118"/>
      <x:c r="M36" s="118"/>
      <x:c r="N36" s="118"/>
      <x:c r="O36" s="118"/>
      <x:c r="P36" s="118"/>
      <x:c r="Q36" s="118"/>
      <x:c r="R36" s="118"/>
      <x:c r="S36" s="122"/>
      <x:c r="T36" s="122"/>
      <x:c r="U36" s="122"/>
      <x:c r="V36" s="129" t="str">
        <x:f>IF(A36="","",IF(COUNT(T36:U36)=0,"",T36-U36))</x:f>
      </x:c>
      <x:c r="W36" s="122"/>
      <x:c r="X36" s="122"/>
      <x:c r="Y36" s="118"/>
      <x:c r="Z36" s="118"/>
      <x:c r="AA36" s="118"/>
    </x:row>
    <x:row r="37">
      <x:c r="A37" s="118"/>
      <x:c r="B37" s="118"/>
      <x:c r="C37" s="118"/>
      <x:c r="D37" s="118"/>
      <x:c r="E37" s="118"/>
      <x:c r="F37" s="118"/>
      <x:c r="G37" s="118"/>
      <x:c r="H37" s="120"/>
      <x:c r="I37" s="118"/>
      <x:c r="J37" s="118"/>
      <x:c r="K37" s="118"/>
      <x:c r="L37" s="118"/>
      <x:c r="M37" s="118"/>
      <x:c r="N37" s="118"/>
      <x:c r="O37" s="118"/>
      <x:c r="P37" s="118"/>
      <x:c r="Q37" s="118"/>
      <x:c r="R37" s="118"/>
      <x:c r="S37" s="122"/>
      <x:c r="T37" s="122"/>
      <x:c r="U37" s="122"/>
      <x:c r="V37" s="129" t="str">
        <x:f>IF(A37="","",IF(COUNT(T37:U37)=0,"",T37-U37))</x:f>
      </x:c>
      <x:c r="W37" s="122"/>
      <x:c r="X37" s="122"/>
      <x:c r="Y37" s="118"/>
      <x:c r="Z37" s="118"/>
      <x:c r="AA37" s="118"/>
    </x:row>
    <x:row r="38">
      <x:c r="A38" s="118"/>
      <x:c r="B38" s="118"/>
      <x:c r="C38" s="118"/>
      <x:c r="D38" s="118"/>
      <x:c r="E38" s="118"/>
      <x:c r="F38" s="118"/>
      <x:c r="G38" s="118"/>
      <x:c r="H38" s="120"/>
      <x:c r="I38" s="118"/>
      <x:c r="J38" s="118"/>
      <x:c r="K38" s="118"/>
      <x:c r="L38" s="118"/>
      <x:c r="M38" s="118"/>
      <x:c r="N38" s="118"/>
      <x:c r="O38" s="118"/>
      <x:c r="P38" s="118"/>
      <x:c r="Q38" s="118"/>
      <x:c r="R38" s="118"/>
      <x:c r="S38" s="122"/>
      <x:c r="T38" s="122"/>
      <x:c r="U38" s="122"/>
      <x:c r="V38" s="129" t="str">
        <x:f>IF(A38="","",IF(COUNT(T38:U38)=0,"",T38-U38))</x:f>
      </x:c>
      <x:c r="W38" s="122"/>
      <x:c r="X38" s="122"/>
      <x:c r="Y38" s="118"/>
      <x:c r="Z38" s="118"/>
      <x:c r="AA38" s="118"/>
    </x:row>
    <x:row r="39">
      <x:c r="A39" s="118"/>
      <x:c r="B39" s="118"/>
      <x:c r="C39" s="118"/>
      <x:c r="D39" s="118"/>
      <x:c r="E39" s="118"/>
      <x:c r="F39" s="118"/>
      <x:c r="G39" s="118"/>
      <x:c r="H39" s="120"/>
      <x:c r="I39" s="118"/>
      <x:c r="J39" s="118"/>
      <x:c r="K39" s="118"/>
      <x:c r="L39" s="118"/>
      <x:c r="M39" s="118"/>
      <x:c r="N39" s="118"/>
      <x:c r="O39" s="118"/>
      <x:c r="P39" s="118"/>
      <x:c r="Q39" s="118"/>
      <x:c r="R39" s="118"/>
      <x:c r="S39" s="122"/>
      <x:c r="T39" s="122"/>
      <x:c r="U39" s="122"/>
      <x:c r="V39" s="129" t="str">
        <x:f>IF(A39="","",IF(COUNT(T39:U39)=0,"",T39-U39))</x:f>
      </x:c>
      <x:c r="W39" s="122"/>
      <x:c r="X39" s="122"/>
      <x:c r="Y39" s="118"/>
      <x:c r="Z39" s="118"/>
      <x:c r="AA39" s="118"/>
    </x:row>
    <x:row r="40">
      <x:c r="A40" s="118"/>
      <x:c r="B40" s="118"/>
      <x:c r="C40" s="118"/>
      <x:c r="D40" s="118"/>
      <x:c r="E40" s="118"/>
      <x:c r="F40" s="118"/>
      <x:c r="G40" s="118"/>
      <x:c r="H40" s="120"/>
      <x:c r="I40" s="118"/>
      <x:c r="J40" s="118"/>
      <x:c r="K40" s="118"/>
      <x:c r="L40" s="118"/>
      <x:c r="M40" s="118"/>
      <x:c r="N40" s="118"/>
      <x:c r="O40" s="118"/>
      <x:c r="P40" s="118"/>
      <x:c r="Q40" s="118"/>
      <x:c r="R40" s="118"/>
      <x:c r="S40" s="122"/>
      <x:c r="T40" s="122"/>
      <x:c r="U40" s="122"/>
      <x:c r="V40" s="129" t="str">
        <x:f>IF(A40="","",IF(COUNT(T40:U40)=0,"",T40-U40))</x:f>
      </x:c>
      <x:c r="W40" s="122"/>
      <x:c r="X40" s="122"/>
      <x:c r="Y40" s="118"/>
      <x:c r="Z40" s="118"/>
      <x:c r="AA40" s="118"/>
    </x:row>
    <x:row r="41">
      <x:c r="A41" s="118"/>
      <x:c r="B41" s="118"/>
      <x:c r="C41" s="118"/>
      <x:c r="D41" s="118"/>
      <x:c r="E41" s="118"/>
      <x:c r="F41" s="118"/>
      <x:c r="G41" s="118"/>
      <x:c r="H41" s="120"/>
      <x:c r="I41" s="118"/>
      <x:c r="J41" s="118"/>
      <x:c r="K41" s="118"/>
      <x:c r="L41" s="118"/>
      <x:c r="M41" s="118"/>
      <x:c r="N41" s="118"/>
      <x:c r="O41" s="118"/>
      <x:c r="P41" s="118"/>
      <x:c r="Q41" s="118"/>
      <x:c r="R41" s="118"/>
      <x:c r="S41" s="122"/>
      <x:c r="T41" s="122"/>
      <x:c r="U41" s="122"/>
      <x:c r="V41" s="129" t="str">
        <x:f>IF(A41="","",IF(COUNT(T41:U41)=0,"",T41-U41))</x:f>
      </x:c>
      <x:c r="W41" s="122"/>
      <x:c r="X41" s="122"/>
      <x:c r="Y41" s="118"/>
      <x:c r="Z41" s="118"/>
      <x:c r="AA41" s="118"/>
    </x:row>
    <x:row r="42">
      <x:c r="A42" s="118"/>
      <x:c r="B42" s="118"/>
      <x:c r="C42" s="118"/>
      <x:c r="D42" s="118"/>
      <x:c r="E42" s="118"/>
      <x:c r="F42" s="118"/>
      <x:c r="G42" s="118"/>
      <x:c r="H42" s="120"/>
      <x:c r="I42" s="118"/>
      <x:c r="J42" s="118"/>
      <x:c r="K42" s="118"/>
      <x:c r="L42" s="118"/>
      <x:c r="M42" s="118"/>
      <x:c r="N42" s="118"/>
      <x:c r="O42" s="118"/>
      <x:c r="P42" s="118"/>
      <x:c r="Q42" s="118"/>
      <x:c r="R42" s="118"/>
      <x:c r="S42" s="122"/>
      <x:c r="T42" s="122"/>
      <x:c r="U42" s="122"/>
      <x:c r="V42" s="129" t="str">
        <x:f>IF(A42="","",IF(COUNT(T42:U42)=0,"",T42-U42))</x:f>
      </x:c>
      <x:c r="W42" s="122"/>
      <x:c r="X42" s="122"/>
      <x:c r="Y42" s="118"/>
      <x:c r="Z42" s="118"/>
      <x:c r="AA42" s="118"/>
    </x:row>
    <x:row r="43">
      <x:c r="A43" s="118"/>
      <x:c r="B43" s="118"/>
      <x:c r="C43" s="118"/>
      <x:c r="D43" s="118"/>
      <x:c r="E43" s="118"/>
      <x:c r="F43" s="118"/>
      <x:c r="G43" s="118"/>
      <x:c r="H43" s="120"/>
      <x:c r="I43" s="118"/>
      <x:c r="J43" s="118"/>
      <x:c r="K43" s="118"/>
      <x:c r="L43" s="118"/>
      <x:c r="M43" s="118"/>
      <x:c r="N43" s="118"/>
      <x:c r="O43" s="118"/>
      <x:c r="P43" s="118"/>
      <x:c r="Q43" s="118"/>
      <x:c r="R43" s="118"/>
      <x:c r="S43" s="122"/>
      <x:c r="T43" s="122"/>
      <x:c r="U43" s="122"/>
      <x:c r="V43" s="129" t="str">
        <x:f>IF(A43="","",IF(COUNT(T43:U43)=0,"",T43-U43))</x:f>
      </x:c>
      <x:c r="W43" s="122"/>
      <x:c r="X43" s="122"/>
      <x:c r="Y43" s="118"/>
      <x:c r="Z43" s="118"/>
      <x:c r="AA43" s="118"/>
    </x:row>
    <x:row r="44">
      <x:c r="A44" s="118"/>
      <x:c r="B44" s="118"/>
      <x:c r="C44" s="118"/>
      <x:c r="D44" s="118"/>
      <x:c r="E44" s="118"/>
      <x:c r="F44" s="118"/>
      <x:c r="G44" s="118"/>
      <x:c r="H44" s="120"/>
      <x:c r="I44" s="118"/>
      <x:c r="J44" s="118"/>
      <x:c r="K44" s="118"/>
      <x:c r="L44" s="118"/>
      <x:c r="M44" s="118"/>
      <x:c r="N44" s="118"/>
      <x:c r="O44" s="118"/>
      <x:c r="P44" s="118"/>
      <x:c r="Q44" s="118"/>
      <x:c r="R44" s="118"/>
      <x:c r="S44" s="122"/>
      <x:c r="T44" s="122"/>
      <x:c r="U44" s="122"/>
      <x:c r="V44" s="129" t="str">
        <x:f>IF(A44="","",IF(COUNT(T44:U44)=0,"",T44-U44))</x:f>
      </x:c>
      <x:c r="W44" s="122"/>
      <x:c r="X44" s="122"/>
      <x:c r="Y44" s="118"/>
      <x:c r="Z44" s="118"/>
      <x:c r="AA44" s="118"/>
    </x:row>
    <x:row r="45">
      <x:c r="A45" s="118"/>
      <x:c r="B45" s="118"/>
      <x:c r="C45" s="118"/>
      <x:c r="D45" s="118"/>
      <x:c r="E45" s="118"/>
      <x:c r="F45" s="118"/>
      <x:c r="G45" s="118"/>
      <x:c r="H45" s="120"/>
      <x:c r="I45" s="118"/>
      <x:c r="J45" s="118"/>
      <x:c r="K45" s="118"/>
      <x:c r="L45" s="118"/>
      <x:c r="M45" s="118"/>
      <x:c r="N45" s="118"/>
      <x:c r="O45" s="118"/>
      <x:c r="P45" s="118"/>
      <x:c r="Q45" s="118"/>
      <x:c r="R45" s="118"/>
      <x:c r="S45" s="122"/>
      <x:c r="T45" s="122"/>
      <x:c r="U45" s="122"/>
      <x:c r="V45" s="129" t="str">
        <x:f>IF(A45="","",IF(COUNT(T45:U45)=0,"",T45-U45))</x:f>
      </x:c>
      <x:c r="W45" s="122"/>
      <x:c r="X45" s="122"/>
      <x:c r="Y45" s="118"/>
      <x:c r="Z45" s="118"/>
      <x:c r="AA45" s="118"/>
    </x:row>
    <x:row r="46">
      <x:c r="A46" s="118"/>
      <x:c r="B46" s="118"/>
      <x:c r="C46" s="118"/>
      <x:c r="D46" s="118"/>
      <x:c r="E46" s="118"/>
      <x:c r="F46" s="118"/>
      <x:c r="G46" s="118"/>
      <x:c r="H46" s="120"/>
      <x:c r="I46" s="118"/>
      <x:c r="J46" s="118"/>
      <x:c r="K46" s="118"/>
      <x:c r="L46" s="118"/>
      <x:c r="M46" s="118"/>
      <x:c r="N46" s="118"/>
      <x:c r="O46" s="118"/>
      <x:c r="P46" s="118"/>
      <x:c r="Q46" s="118"/>
      <x:c r="R46" s="118"/>
      <x:c r="S46" s="122"/>
      <x:c r="T46" s="122"/>
      <x:c r="U46" s="122"/>
      <x:c r="V46" s="129" t="str">
        <x:f>IF(A46="","",IF(COUNT(T46:U46)=0,"",T46-U46))</x:f>
      </x:c>
      <x:c r="W46" s="122"/>
      <x:c r="X46" s="122"/>
      <x:c r="Y46" s="118"/>
      <x:c r="Z46" s="118"/>
      <x:c r="AA46" s="118"/>
    </x:row>
    <x:row r="47">
      <x:c r="A47" s="118"/>
      <x:c r="B47" s="118"/>
      <x:c r="C47" s="118"/>
      <x:c r="D47" s="118"/>
      <x:c r="E47" s="118"/>
      <x:c r="F47" s="118"/>
      <x:c r="G47" s="118"/>
      <x:c r="H47" s="120"/>
      <x:c r="I47" s="118"/>
      <x:c r="J47" s="118"/>
      <x:c r="K47" s="118"/>
      <x:c r="L47" s="118"/>
      <x:c r="M47" s="118"/>
      <x:c r="N47" s="118"/>
      <x:c r="O47" s="118"/>
      <x:c r="P47" s="118"/>
      <x:c r="Q47" s="118"/>
      <x:c r="R47" s="118"/>
      <x:c r="S47" s="122"/>
      <x:c r="T47" s="122"/>
      <x:c r="U47" s="122"/>
      <x:c r="V47" s="129" t="str">
        <x:f>IF(A47="","",IF(COUNT(T47:U47)=0,"",T47-U47))</x:f>
      </x:c>
      <x:c r="W47" s="122"/>
      <x:c r="X47" s="122"/>
      <x:c r="Y47" s="118"/>
      <x:c r="Z47" s="118"/>
      <x:c r="AA47" s="118"/>
    </x:row>
    <x:row r="48">
      <x:c r="A48" s="118"/>
      <x:c r="B48" s="118"/>
      <x:c r="C48" s="118"/>
      <x:c r="D48" s="118"/>
      <x:c r="E48" s="118"/>
      <x:c r="F48" s="118"/>
      <x:c r="G48" s="118"/>
      <x:c r="H48" s="120"/>
      <x:c r="I48" s="118"/>
      <x:c r="J48" s="118"/>
      <x:c r="K48" s="118"/>
      <x:c r="L48" s="118"/>
      <x:c r="M48" s="118"/>
      <x:c r="N48" s="118"/>
      <x:c r="O48" s="118"/>
      <x:c r="P48" s="118"/>
      <x:c r="Q48" s="118"/>
      <x:c r="R48" s="118"/>
      <x:c r="S48" s="122"/>
      <x:c r="T48" s="122"/>
      <x:c r="U48" s="122"/>
      <x:c r="V48" s="129" t="str">
        <x:f>IF(A48="","",IF(COUNT(T48:U48)=0,"",T48-U48))</x:f>
      </x:c>
      <x:c r="W48" s="122"/>
      <x:c r="X48" s="122"/>
      <x:c r="Y48" s="118"/>
      <x:c r="Z48" s="118"/>
      <x:c r="AA48" s="118"/>
    </x:row>
    <x:row r="49">
      <x:c r="A49" s="118"/>
      <x:c r="B49" s="118"/>
      <x:c r="C49" s="118"/>
      <x:c r="D49" s="118"/>
      <x:c r="E49" s="118"/>
      <x:c r="F49" s="118"/>
      <x:c r="G49" s="118"/>
      <x:c r="H49" s="120"/>
      <x:c r="I49" s="118"/>
      <x:c r="J49" s="118"/>
      <x:c r="K49" s="118"/>
      <x:c r="L49" s="118"/>
      <x:c r="M49" s="118"/>
      <x:c r="N49" s="118"/>
      <x:c r="O49" s="118"/>
      <x:c r="P49" s="118"/>
      <x:c r="Q49" s="118"/>
      <x:c r="R49" s="118"/>
      <x:c r="S49" s="122"/>
      <x:c r="T49" s="122"/>
      <x:c r="U49" s="122"/>
      <x:c r="V49" s="129" t="str">
        <x:f>IF(A49="","",IF(COUNT(T49:U49)=0,"",T49-U49))</x:f>
      </x:c>
      <x:c r="W49" s="122"/>
      <x:c r="X49" s="122"/>
      <x:c r="Y49" s="118"/>
      <x:c r="Z49" s="118"/>
      <x:c r="AA49" s="118"/>
    </x:row>
    <x:row r="50">
      <x:c r="A50" s="118"/>
      <x:c r="B50" s="118"/>
      <x:c r="C50" s="118"/>
      <x:c r="D50" s="118"/>
      <x:c r="E50" s="118"/>
      <x:c r="F50" s="118"/>
      <x:c r="G50" s="118"/>
      <x:c r="H50" s="120"/>
      <x:c r="I50" s="118"/>
      <x:c r="J50" s="118"/>
      <x:c r="K50" s="118"/>
      <x:c r="L50" s="118"/>
      <x:c r="M50" s="118"/>
      <x:c r="N50" s="118"/>
      <x:c r="O50" s="118"/>
      <x:c r="P50" s="118"/>
      <x:c r="Q50" s="118"/>
      <x:c r="R50" s="118"/>
      <x:c r="S50" s="122"/>
      <x:c r="T50" s="122"/>
      <x:c r="U50" s="122"/>
      <x:c r="V50" s="129" t="str">
        <x:f>IF(A50="","",IF(COUNT(T50:U50)=0,"",T50-U50))</x:f>
      </x:c>
      <x:c r="W50" s="122"/>
      <x:c r="X50" s="122"/>
      <x:c r="Y50" s="118"/>
      <x:c r="Z50" s="118"/>
      <x:c r="AA50" s="118"/>
    </x:row>
    <x:row r="51">
      <x:c r="A51" s="118"/>
      <x:c r="B51" s="118"/>
      <x:c r="C51" s="118"/>
      <x:c r="D51" s="118"/>
      <x:c r="E51" s="118"/>
      <x:c r="F51" s="118"/>
      <x:c r="G51" s="118"/>
      <x:c r="H51" s="120"/>
      <x:c r="I51" s="118"/>
      <x:c r="J51" s="118"/>
      <x:c r="K51" s="118"/>
      <x:c r="L51" s="118"/>
      <x:c r="M51" s="118"/>
      <x:c r="N51" s="118"/>
      <x:c r="O51" s="118"/>
      <x:c r="P51" s="118"/>
      <x:c r="Q51" s="118"/>
      <x:c r="R51" s="118"/>
      <x:c r="S51" s="122"/>
      <x:c r="T51" s="122"/>
      <x:c r="U51" s="122"/>
      <x:c r="V51" s="129" t="str">
        <x:f>IF(A51="","",IF(COUNT(T51:U51)=0,"",T51-U51))</x:f>
      </x:c>
      <x:c r="W51" s="122"/>
      <x:c r="X51" s="122"/>
      <x:c r="Y51" s="118"/>
      <x:c r="Z51" s="118"/>
      <x:c r="AA51" s="118"/>
    </x:row>
    <x:row r="52">
      <x:c r="A52" s="118"/>
      <x:c r="B52" s="118"/>
      <x:c r="C52" s="118"/>
      <x:c r="D52" s="118"/>
      <x:c r="E52" s="118"/>
      <x:c r="F52" s="118"/>
      <x:c r="G52" s="118"/>
      <x:c r="H52" s="120"/>
      <x:c r="I52" s="118"/>
      <x:c r="J52" s="118"/>
      <x:c r="K52" s="118"/>
      <x:c r="L52" s="118"/>
      <x:c r="M52" s="118"/>
      <x:c r="N52" s="118"/>
      <x:c r="O52" s="118"/>
      <x:c r="P52" s="118"/>
      <x:c r="Q52" s="118"/>
      <x:c r="R52" s="118"/>
      <x:c r="S52" s="122"/>
      <x:c r="T52" s="122"/>
      <x:c r="U52" s="122"/>
      <x:c r="V52" s="129" t="str">
        <x:f>IF(A52="","",IF(COUNT(T52:U52)=0,"",T52-U52))</x:f>
      </x:c>
      <x:c r="W52" s="122"/>
      <x:c r="X52" s="122"/>
      <x:c r="Y52" s="118"/>
      <x:c r="Z52" s="118"/>
      <x:c r="AA52" s="118"/>
    </x:row>
    <x:row r="53">
      <x:c r="A53" s="118"/>
      <x:c r="B53" s="118"/>
      <x:c r="C53" s="118"/>
      <x:c r="D53" s="118"/>
      <x:c r="E53" s="118"/>
      <x:c r="F53" s="118"/>
      <x:c r="G53" s="118"/>
      <x:c r="H53" s="120"/>
      <x:c r="I53" s="118"/>
      <x:c r="J53" s="118"/>
      <x:c r="K53" s="118"/>
      <x:c r="L53" s="118"/>
      <x:c r="M53" s="118"/>
      <x:c r="N53" s="118"/>
      <x:c r="O53" s="118"/>
      <x:c r="P53" s="118"/>
      <x:c r="Q53" s="118"/>
      <x:c r="R53" s="118"/>
      <x:c r="S53" s="122"/>
      <x:c r="T53" s="122"/>
      <x:c r="U53" s="122"/>
      <x:c r="V53" s="129" t="str">
        <x:f>IF(A53="","",IF(COUNT(T53:U53)=0,"",T53-U53))</x:f>
      </x:c>
      <x:c r="W53" s="122"/>
      <x:c r="X53" s="122"/>
      <x:c r="Y53" s="118"/>
      <x:c r="Z53" s="118"/>
      <x:c r="AA53" s="118"/>
    </x:row>
    <x:row r="54">
      <x:c r="A54" s="118"/>
      <x:c r="B54" s="118"/>
      <x:c r="C54" s="118"/>
      <x:c r="D54" s="118"/>
      <x:c r="E54" s="118"/>
      <x:c r="F54" s="118"/>
      <x:c r="G54" s="118"/>
      <x:c r="H54" s="120"/>
      <x:c r="I54" s="118"/>
      <x:c r="J54" s="118"/>
      <x:c r="K54" s="118"/>
      <x:c r="L54" s="118"/>
      <x:c r="M54" s="118"/>
      <x:c r="N54" s="118"/>
      <x:c r="O54" s="118"/>
      <x:c r="P54" s="118"/>
      <x:c r="Q54" s="118"/>
      <x:c r="R54" s="118"/>
      <x:c r="S54" s="122"/>
      <x:c r="T54" s="122"/>
      <x:c r="U54" s="122"/>
      <x:c r="V54" s="129" t="str">
        <x:f>IF(A54="","",IF(COUNT(T54:U54)=0,"",T54-U54))</x:f>
      </x:c>
      <x:c r="W54" s="122"/>
      <x:c r="X54" s="122"/>
      <x:c r="Y54" s="118"/>
      <x:c r="Z54" s="118"/>
      <x:c r="AA54" s="118"/>
    </x:row>
    <x:row r="55">
      <x:c r="A55" s="118"/>
      <x:c r="B55" s="118"/>
      <x:c r="C55" s="118"/>
      <x:c r="D55" s="118"/>
      <x:c r="E55" s="118"/>
      <x:c r="F55" s="118"/>
      <x:c r="G55" s="118"/>
      <x:c r="H55" s="120"/>
      <x:c r="I55" s="118"/>
      <x:c r="J55" s="118"/>
      <x:c r="K55" s="118"/>
      <x:c r="L55" s="118"/>
      <x:c r="M55" s="118"/>
      <x:c r="N55" s="118"/>
      <x:c r="O55" s="118"/>
      <x:c r="P55" s="118"/>
      <x:c r="Q55" s="118"/>
      <x:c r="R55" s="118"/>
      <x:c r="S55" s="122"/>
      <x:c r="T55" s="122"/>
      <x:c r="U55" s="122"/>
      <x:c r="V55" s="129" t="str">
        <x:f>IF(A55="","",IF(COUNT(T55:U55)=0,"",T55-U55))</x:f>
      </x:c>
      <x:c r="W55" s="122"/>
      <x:c r="X55" s="122"/>
      <x:c r="Y55" s="118"/>
      <x:c r="Z55" s="118"/>
      <x:c r="AA55" s="118"/>
    </x:row>
    <x:row r="56">
      <x:c r="A56" s="118"/>
      <x:c r="B56" s="118"/>
      <x:c r="C56" s="118"/>
      <x:c r="D56" s="118"/>
      <x:c r="E56" s="118"/>
      <x:c r="F56" s="118"/>
      <x:c r="G56" s="118"/>
      <x:c r="H56" s="120"/>
      <x:c r="I56" s="118"/>
      <x:c r="J56" s="118"/>
      <x:c r="K56" s="118"/>
      <x:c r="L56" s="118"/>
      <x:c r="M56" s="118"/>
      <x:c r="N56" s="118"/>
      <x:c r="O56" s="118"/>
      <x:c r="P56" s="118"/>
      <x:c r="Q56" s="118"/>
      <x:c r="R56" s="118"/>
      <x:c r="S56" s="122"/>
      <x:c r="T56" s="122"/>
      <x:c r="U56" s="122"/>
      <x:c r="V56" s="129" t="str">
        <x:f>IF(A56="","",IF(COUNT(T56:U56)=0,"",T56-U56))</x:f>
      </x:c>
      <x:c r="W56" s="122"/>
      <x:c r="X56" s="122"/>
      <x:c r="Y56" s="118"/>
      <x:c r="Z56" s="118"/>
      <x:c r="AA56" s="118"/>
    </x:row>
    <x:row r="57">
      <x:c r="A57" s="118"/>
      <x:c r="B57" s="118"/>
      <x:c r="C57" s="118"/>
      <x:c r="D57" s="118"/>
      <x:c r="E57" s="118"/>
      <x:c r="F57" s="118"/>
      <x:c r="G57" s="118"/>
      <x:c r="H57" s="120"/>
      <x:c r="I57" s="118"/>
      <x:c r="J57" s="118"/>
      <x:c r="K57" s="118"/>
      <x:c r="L57" s="118"/>
      <x:c r="M57" s="118"/>
      <x:c r="N57" s="118"/>
      <x:c r="O57" s="118"/>
      <x:c r="P57" s="118"/>
      <x:c r="Q57" s="118"/>
      <x:c r="R57" s="118"/>
      <x:c r="S57" s="122"/>
      <x:c r="T57" s="122"/>
      <x:c r="U57" s="122"/>
      <x:c r="V57" s="129" t="str">
        <x:f>IF(A57="","",IF(COUNT(T57:U57)=0,"",T57-U57))</x:f>
      </x:c>
      <x:c r="W57" s="122"/>
      <x:c r="X57" s="122"/>
      <x:c r="Y57" s="118"/>
      <x:c r="Z57" s="118"/>
      <x:c r="AA57" s="118"/>
    </x:row>
    <x:row r="58">
      <x:c r="A58" s="118"/>
      <x:c r="B58" s="118"/>
      <x:c r="C58" s="118"/>
      <x:c r="D58" s="118"/>
      <x:c r="E58" s="118"/>
      <x:c r="F58" s="118"/>
      <x:c r="G58" s="118"/>
      <x:c r="H58" s="120"/>
      <x:c r="I58" s="118"/>
      <x:c r="J58" s="118"/>
      <x:c r="K58" s="118"/>
      <x:c r="L58" s="118"/>
      <x:c r="M58" s="118"/>
      <x:c r="N58" s="118"/>
      <x:c r="O58" s="118"/>
      <x:c r="P58" s="118"/>
      <x:c r="Q58" s="118"/>
      <x:c r="R58" s="118"/>
      <x:c r="S58" s="122"/>
      <x:c r="T58" s="122"/>
      <x:c r="U58" s="122"/>
      <x:c r="V58" s="129" t="str">
        <x:f>IF(A58="","",IF(COUNT(T58:U58)=0,"",T58-U58))</x:f>
      </x:c>
      <x:c r="W58" s="122"/>
      <x:c r="X58" s="122"/>
      <x:c r="Y58" s="118"/>
      <x:c r="Z58" s="118"/>
      <x:c r="AA58" s="118"/>
    </x:row>
    <x:row r="59">
      <x:c r="A59" s="118"/>
      <x:c r="B59" s="118"/>
      <x:c r="C59" s="118"/>
      <x:c r="D59" s="118"/>
      <x:c r="E59" s="118"/>
      <x:c r="F59" s="118"/>
      <x:c r="G59" s="118"/>
      <x:c r="H59" s="120"/>
      <x:c r="I59" s="118"/>
      <x:c r="J59" s="118"/>
      <x:c r="K59" s="118"/>
      <x:c r="L59" s="118"/>
      <x:c r="M59" s="118"/>
      <x:c r="N59" s="118"/>
      <x:c r="O59" s="118"/>
      <x:c r="P59" s="118"/>
      <x:c r="Q59" s="118"/>
      <x:c r="R59" s="118"/>
      <x:c r="S59" s="122"/>
      <x:c r="T59" s="122"/>
      <x:c r="U59" s="122"/>
      <x:c r="V59" s="129" t="str">
        <x:f>IF(A59="","",IF(COUNT(T59:U59)=0,"",T59-U59))</x:f>
      </x:c>
      <x:c r="W59" s="122"/>
      <x:c r="X59" s="122"/>
      <x:c r="Y59" s="118"/>
      <x:c r="Z59" s="118"/>
      <x:c r="AA59" s="118"/>
    </x:row>
    <x:row r="60">
      <x:c r="A60" s="118"/>
      <x:c r="B60" s="118"/>
      <x:c r="C60" s="118"/>
      <x:c r="D60" s="118"/>
      <x:c r="E60" s="118"/>
      <x:c r="F60" s="118"/>
      <x:c r="G60" s="118"/>
      <x:c r="H60" s="120"/>
      <x:c r="I60" s="118"/>
      <x:c r="J60" s="118"/>
      <x:c r="K60" s="118"/>
      <x:c r="L60" s="118"/>
      <x:c r="M60" s="118"/>
      <x:c r="N60" s="118"/>
      <x:c r="O60" s="118"/>
      <x:c r="P60" s="118"/>
      <x:c r="Q60" s="118"/>
      <x:c r="R60" s="118"/>
      <x:c r="S60" s="122"/>
      <x:c r="T60" s="122"/>
      <x:c r="U60" s="122"/>
      <x:c r="V60" s="129" t="str">
        <x:f>IF(A60="","",IF(COUNT(T60:U60)=0,"",T60-U60))</x:f>
      </x:c>
      <x:c r="W60" s="122"/>
      <x:c r="X60" s="122"/>
      <x:c r="Y60" s="118"/>
      <x:c r="Z60" s="118"/>
      <x:c r="AA60" s="118"/>
    </x:row>
    <x:row r="61">
      <x:c r="A61" s="118"/>
      <x:c r="B61" s="118"/>
      <x:c r="C61" s="118"/>
      <x:c r="D61" s="118"/>
      <x:c r="E61" s="118"/>
      <x:c r="F61" s="118"/>
      <x:c r="G61" s="118"/>
      <x:c r="H61" s="120"/>
      <x:c r="I61" s="118"/>
      <x:c r="J61" s="118"/>
      <x:c r="K61" s="118"/>
      <x:c r="L61" s="118"/>
      <x:c r="M61" s="118"/>
      <x:c r="N61" s="118"/>
      <x:c r="O61" s="118"/>
      <x:c r="P61" s="118"/>
      <x:c r="Q61" s="118"/>
      <x:c r="R61" s="118"/>
      <x:c r="S61" s="122"/>
      <x:c r="T61" s="122"/>
      <x:c r="U61" s="122"/>
      <x:c r="V61" s="129" t="str">
        <x:f>IF(A61="","",IF(COUNT(T61:U61)=0,"",T61-U61))</x:f>
      </x:c>
      <x:c r="W61" s="122"/>
      <x:c r="X61" s="122"/>
      <x:c r="Y61" s="118"/>
      <x:c r="Z61" s="118"/>
      <x:c r="AA61" s="118"/>
    </x:row>
    <x:row r="62">
      <x:c r="A62" s="118"/>
      <x:c r="B62" s="118"/>
      <x:c r="C62" s="118"/>
      <x:c r="D62" s="118"/>
      <x:c r="E62" s="118"/>
      <x:c r="F62" s="118"/>
      <x:c r="G62" s="118"/>
      <x:c r="H62" s="120"/>
      <x:c r="I62" s="118"/>
      <x:c r="J62" s="118"/>
      <x:c r="K62" s="118"/>
      <x:c r="L62" s="118"/>
      <x:c r="M62" s="118"/>
      <x:c r="N62" s="118"/>
      <x:c r="O62" s="118"/>
      <x:c r="P62" s="118"/>
      <x:c r="Q62" s="118"/>
      <x:c r="R62" s="118"/>
      <x:c r="S62" s="122"/>
      <x:c r="T62" s="122"/>
      <x:c r="U62" s="122"/>
      <x:c r="V62" s="129" t="str">
        <x:f>IF(A62="","",IF(COUNT(T62:U62)=0,"",T62-U62))</x:f>
      </x:c>
      <x:c r="W62" s="122"/>
      <x:c r="X62" s="122"/>
      <x:c r="Y62" s="118"/>
      <x:c r="Z62" s="118"/>
      <x:c r="AA62" s="118"/>
    </x:row>
    <x:row r="63">
      <x:c r="A63" s="118"/>
      <x:c r="B63" s="118"/>
      <x:c r="C63" s="118"/>
      <x:c r="D63" s="118"/>
      <x:c r="E63" s="118"/>
      <x:c r="F63" s="118"/>
      <x:c r="G63" s="118"/>
      <x:c r="H63" s="120"/>
      <x:c r="I63" s="118"/>
      <x:c r="J63" s="118"/>
      <x:c r="K63" s="118"/>
      <x:c r="L63" s="118"/>
      <x:c r="M63" s="118"/>
      <x:c r="N63" s="118"/>
      <x:c r="O63" s="118"/>
      <x:c r="P63" s="118"/>
      <x:c r="Q63" s="118"/>
      <x:c r="R63" s="118"/>
      <x:c r="S63" s="122"/>
      <x:c r="T63" s="122"/>
      <x:c r="U63" s="122"/>
      <x:c r="V63" s="129" t="str">
        <x:f>IF(A63="","",IF(COUNT(T63:U63)=0,"",T63-U63))</x:f>
      </x:c>
      <x:c r="W63" s="122"/>
      <x:c r="X63" s="122"/>
      <x:c r="Y63" s="118"/>
      <x:c r="Z63" s="118"/>
      <x:c r="AA63" s="118"/>
    </x:row>
    <x:row r="64">
      <x:c r="A64" s="118"/>
      <x:c r="B64" s="118"/>
      <x:c r="C64" s="118"/>
      <x:c r="D64" s="118"/>
      <x:c r="E64" s="118"/>
      <x:c r="F64" s="118"/>
      <x:c r="G64" s="118"/>
      <x:c r="H64" s="120"/>
      <x:c r="I64" s="118"/>
      <x:c r="J64" s="118"/>
      <x:c r="K64" s="118"/>
      <x:c r="L64" s="118"/>
      <x:c r="M64" s="118"/>
      <x:c r="N64" s="118"/>
      <x:c r="O64" s="118"/>
      <x:c r="P64" s="118"/>
      <x:c r="Q64" s="118"/>
      <x:c r="R64" s="118"/>
      <x:c r="S64" s="122"/>
      <x:c r="T64" s="122"/>
      <x:c r="U64" s="122"/>
      <x:c r="V64" s="129" t="str">
        <x:f>IF(A64="","",IF(COUNT(T64:U64)=0,"",T64-U64))</x:f>
      </x:c>
      <x:c r="W64" s="122"/>
      <x:c r="X64" s="122"/>
      <x:c r="Y64" s="118"/>
      <x:c r="Z64" s="118"/>
      <x:c r="AA64" s="118"/>
    </x:row>
    <x:row r="65">
      <x:c r="A65" s="118"/>
      <x:c r="B65" s="118"/>
      <x:c r="C65" s="118"/>
      <x:c r="D65" s="118"/>
      <x:c r="E65" s="118"/>
      <x:c r="F65" s="118"/>
      <x:c r="G65" s="118"/>
      <x:c r="H65" s="120"/>
      <x:c r="I65" s="118"/>
      <x:c r="J65" s="118"/>
      <x:c r="K65" s="118"/>
      <x:c r="L65" s="118"/>
      <x:c r="M65" s="118"/>
      <x:c r="N65" s="118"/>
      <x:c r="O65" s="118"/>
      <x:c r="P65" s="118"/>
      <x:c r="Q65" s="118"/>
      <x:c r="R65" s="118"/>
      <x:c r="S65" s="122"/>
      <x:c r="T65" s="122"/>
      <x:c r="U65" s="122"/>
      <x:c r="V65" s="129" t="str">
        <x:f>IF(A65="","",IF(COUNT(T65:U65)=0,"",T65-U65))</x:f>
      </x:c>
      <x:c r="W65" s="122"/>
      <x:c r="X65" s="122"/>
      <x:c r="Y65" s="118"/>
      <x:c r="Z65" s="118"/>
      <x:c r="AA65" s="118"/>
    </x:row>
    <x:row r="66">
      <x:c r="A66" s="118"/>
      <x:c r="B66" s="118"/>
      <x:c r="C66" s="118"/>
      <x:c r="D66" s="118"/>
      <x:c r="E66" s="118"/>
      <x:c r="F66" s="118"/>
      <x:c r="G66" s="118"/>
      <x:c r="H66" s="120"/>
      <x:c r="I66" s="118"/>
      <x:c r="J66" s="118"/>
      <x:c r="K66" s="118"/>
      <x:c r="L66" s="118"/>
      <x:c r="M66" s="118"/>
      <x:c r="N66" s="118"/>
      <x:c r="O66" s="118"/>
      <x:c r="P66" s="118"/>
      <x:c r="Q66" s="118"/>
      <x:c r="R66" s="118"/>
      <x:c r="S66" s="122"/>
      <x:c r="T66" s="122"/>
      <x:c r="U66" s="122"/>
      <x:c r="V66" s="129" t="str">
        <x:f>IF(A66="","",IF(COUNT(T66:U66)=0,"",T66-U66))</x:f>
      </x:c>
      <x:c r="W66" s="122"/>
      <x:c r="X66" s="122"/>
      <x:c r="Y66" s="118"/>
      <x:c r="Z66" s="118"/>
      <x:c r="AA66" s="118"/>
    </x:row>
    <x:row r="67">
      <x:c r="A67" s="118"/>
      <x:c r="B67" s="118"/>
      <x:c r="C67" s="118"/>
      <x:c r="D67" s="118"/>
      <x:c r="E67" s="118"/>
      <x:c r="F67" s="118"/>
      <x:c r="G67" s="118"/>
      <x:c r="H67" s="120"/>
      <x:c r="I67" s="118"/>
      <x:c r="J67" s="118"/>
      <x:c r="K67" s="118"/>
      <x:c r="L67" s="118"/>
      <x:c r="M67" s="118"/>
      <x:c r="N67" s="118"/>
      <x:c r="O67" s="118"/>
      <x:c r="P67" s="118"/>
      <x:c r="Q67" s="118"/>
      <x:c r="R67" s="118"/>
      <x:c r="S67" s="122"/>
      <x:c r="T67" s="122"/>
      <x:c r="U67" s="122"/>
      <x:c r="V67" s="129" t="str">
        <x:f>IF(A67="","",IF(COUNT(T67:U67)=0,"",T67-U67))</x:f>
      </x:c>
      <x:c r="W67" s="122"/>
      <x:c r="X67" s="122"/>
      <x:c r="Y67" s="118"/>
      <x:c r="Z67" s="118"/>
      <x:c r="AA67" s="118"/>
    </x:row>
    <x:row r="68">
      <x:c r="A68" s="118"/>
      <x:c r="B68" s="118"/>
      <x:c r="C68" s="118"/>
      <x:c r="D68" s="118"/>
      <x:c r="E68" s="118"/>
      <x:c r="F68" s="118"/>
      <x:c r="G68" s="118"/>
      <x:c r="H68" s="120"/>
      <x:c r="I68" s="118"/>
      <x:c r="J68" s="118"/>
      <x:c r="K68" s="118"/>
      <x:c r="L68" s="118"/>
      <x:c r="M68" s="118"/>
      <x:c r="N68" s="118"/>
      <x:c r="O68" s="118"/>
      <x:c r="P68" s="118"/>
      <x:c r="Q68" s="118"/>
      <x:c r="R68" s="118"/>
      <x:c r="S68" s="122"/>
      <x:c r="T68" s="122"/>
      <x:c r="U68" s="122"/>
      <x:c r="V68" s="129" t="str">
        <x:f>IF(A68="","",IF(COUNT(T68:U68)=0,"",T68-U68))</x:f>
      </x:c>
      <x:c r="W68" s="122"/>
      <x:c r="X68" s="122"/>
      <x:c r="Y68" s="118"/>
      <x:c r="Z68" s="118"/>
      <x:c r="AA68" s="118"/>
    </x:row>
    <x:row r="69">
      <x:c r="A69" s="118"/>
      <x:c r="B69" s="118"/>
      <x:c r="C69" s="118"/>
      <x:c r="D69" s="118"/>
      <x:c r="E69" s="118"/>
      <x:c r="F69" s="118"/>
      <x:c r="G69" s="118"/>
      <x:c r="H69" s="120"/>
      <x:c r="I69" s="118"/>
      <x:c r="J69" s="118"/>
      <x:c r="K69" s="118"/>
      <x:c r="L69" s="118"/>
      <x:c r="M69" s="118"/>
      <x:c r="N69" s="118"/>
      <x:c r="O69" s="118"/>
      <x:c r="P69" s="118"/>
      <x:c r="Q69" s="118"/>
      <x:c r="R69" s="118"/>
      <x:c r="S69" s="122"/>
      <x:c r="T69" s="122"/>
      <x:c r="U69" s="122"/>
      <x:c r="V69" s="129" t="str">
        <x:f>IF(A69="","",IF(COUNT(T69:U69)=0,"",T69-U69))</x:f>
      </x:c>
      <x:c r="W69" s="122"/>
      <x:c r="X69" s="122"/>
      <x:c r="Y69" s="118"/>
      <x:c r="Z69" s="118"/>
      <x:c r="AA69" s="118"/>
    </x:row>
    <x:row r="70">
      <x:c r="A70" s="118"/>
      <x:c r="B70" s="118"/>
      <x:c r="C70" s="118"/>
      <x:c r="D70" s="118"/>
      <x:c r="E70" s="118"/>
      <x:c r="F70" s="118"/>
      <x:c r="G70" s="118"/>
      <x:c r="H70" s="120"/>
      <x:c r="I70" s="118"/>
      <x:c r="J70" s="118"/>
      <x:c r="K70" s="118"/>
      <x:c r="L70" s="118"/>
      <x:c r="M70" s="118"/>
      <x:c r="N70" s="118"/>
      <x:c r="O70" s="118"/>
      <x:c r="P70" s="118"/>
      <x:c r="Q70" s="118"/>
      <x:c r="R70" s="118"/>
      <x:c r="S70" s="122"/>
      <x:c r="T70" s="122"/>
      <x:c r="U70" s="122"/>
      <x:c r="V70" s="129" t="str">
        <x:f>IF(A70="","",IF(COUNT(T70:U70)=0,"",T70-U70))</x:f>
      </x:c>
      <x:c r="W70" s="122"/>
      <x:c r="X70" s="122"/>
      <x:c r="Y70" s="118"/>
      <x:c r="Z70" s="118"/>
      <x:c r="AA70" s="118"/>
    </x:row>
    <x:row r="71">
      <x:c r="A71" s="118"/>
      <x:c r="B71" s="118"/>
      <x:c r="C71" s="118"/>
      <x:c r="D71" s="118"/>
      <x:c r="E71" s="118"/>
      <x:c r="F71" s="118"/>
      <x:c r="G71" s="118"/>
      <x:c r="H71" s="120"/>
      <x:c r="I71" s="118"/>
      <x:c r="J71" s="118"/>
      <x:c r="K71" s="118"/>
      <x:c r="L71" s="118"/>
      <x:c r="M71" s="118"/>
      <x:c r="N71" s="118"/>
      <x:c r="O71" s="118"/>
      <x:c r="P71" s="118"/>
      <x:c r="Q71" s="118"/>
      <x:c r="R71" s="118"/>
      <x:c r="S71" s="122"/>
      <x:c r="T71" s="122"/>
      <x:c r="U71" s="122"/>
      <x:c r="V71" s="129" t="str">
        <x:f>IF(A71="","",IF(COUNT(T71:U71)=0,"",T71-U71))</x:f>
      </x:c>
      <x:c r="W71" s="122"/>
      <x:c r="X71" s="122"/>
      <x:c r="Y71" s="118"/>
      <x:c r="Z71" s="118"/>
      <x:c r="AA71" s="118"/>
    </x:row>
    <x:row r="72">
      <x:c r="A72" s="118"/>
      <x:c r="B72" s="118"/>
      <x:c r="C72" s="118"/>
      <x:c r="D72" s="118"/>
      <x:c r="E72" s="118"/>
      <x:c r="F72" s="118"/>
      <x:c r="G72" s="118"/>
      <x:c r="H72" s="120"/>
      <x:c r="I72" s="118"/>
      <x:c r="J72" s="118"/>
      <x:c r="K72" s="118"/>
      <x:c r="L72" s="118"/>
      <x:c r="M72" s="118"/>
      <x:c r="N72" s="118"/>
      <x:c r="O72" s="118"/>
      <x:c r="P72" s="118"/>
      <x:c r="Q72" s="118"/>
      <x:c r="R72" s="118"/>
      <x:c r="S72" s="122"/>
      <x:c r="T72" s="122"/>
      <x:c r="U72" s="122"/>
      <x:c r="V72" s="129" t="str">
        <x:f>IF(A72="","",IF(COUNT(T72:U72)=0,"",T72-U72))</x:f>
      </x:c>
      <x:c r="W72" s="122"/>
      <x:c r="X72" s="122"/>
      <x:c r="Y72" s="118"/>
      <x:c r="Z72" s="118"/>
      <x:c r="AA72" s="118"/>
    </x:row>
    <x:row r="73">
      <x:c r="A73" s="118"/>
      <x:c r="B73" s="118"/>
      <x:c r="C73" s="118"/>
      <x:c r="D73" s="118"/>
      <x:c r="E73" s="118"/>
      <x:c r="F73" s="118"/>
      <x:c r="G73" s="118"/>
      <x:c r="H73" s="120"/>
      <x:c r="I73" s="118"/>
      <x:c r="J73" s="118"/>
      <x:c r="K73" s="118"/>
      <x:c r="L73" s="118"/>
      <x:c r="M73" s="118"/>
      <x:c r="N73" s="118"/>
      <x:c r="O73" s="118"/>
      <x:c r="P73" s="118"/>
      <x:c r="Q73" s="118"/>
      <x:c r="R73" s="118"/>
      <x:c r="S73" s="122"/>
      <x:c r="T73" s="122"/>
      <x:c r="U73" s="122"/>
      <x:c r="V73" s="129" t="str">
        <x:f>IF(A73="","",IF(COUNT(T73:U73)=0,"",T73-U73))</x:f>
      </x:c>
      <x:c r="W73" s="122"/>
      <x:c r="X73" s="122"/>
      <x:c r="Y73" s="118"/>
      <x:c r="Z73" s="118"/>
      <x:c r="AA73" s="118"/>
    </x:row>
    <x:row r="74">
      <x:c r="A74" s="118"/>
      <x:c r="B74" s="118"/>
      <x:c r="C74" s="118"/>
      <x:c r="D74" s="118"/>
      <x:c r="E74" s="118"/>
      <x:c r="F74" s="118"/>
      <x:c r="G74" s="118"/>
      <x:c r="H74" s="120"/>
      <x:c r="I74" s="118"/>
      <x:c r="J74" s="118"/>
      <x:c r="K74" s="118"/>
      <x:c r="L74" s="118"/>
      <x:c r="M74" s="118"/>
      <x:c r="N74" s="118"/>
      <x:c r="O74" s="118"/>
      <x:c r="P74" s="118"/>
      <x:c r="Q74" s="118"/>
      <x:c r="R74" s="118"/>
      <x:c r="S74" s="122"/>
      <x:c r="T74" s="122"/>
      <x:c r="U74" s="122"/>
      <x:c r="V74" s="129" t="str">
        <x:f>IF(A74="","",IF(COUNT(T74:U74)=0,"",T74-U74))</x:f>
      </x:c>
      <x:c r="W74" s="122"/>
      <x:c r="X74" s="122"/>
      <x:c r="Y74" s="118"/>
      <x:c r="Z74" s="118"/>
      <x:c r="AA74" s="118"/>
    </x:row>
    <x:row r="75">
      <x:c r="A75" s="118"/>
      <x:c r="B75" s="118"/>
      <x:c r="C75" s="118"/>
      <x:c r="D75" s="118"/>
      <x:c r="E75" s="118"/>
      <x:c r="F75" s="118"/>
      <x:c r="G75" s="118"/>
      <x:c r="H75" s="120"/>
      <x:c r="I75" s="118"/>
      <x:c r="J75" s="118"/>
      <x:c r="K75" s="118"/>
      <x:c r="L75" s="118"/>
      <x:c r="M75" s="118"/>
      <x:c r="N75" s="118"/>
      <x:c r="O75" s="118"/>
      <x:c r="P75" s="118"/>
      <x:c r="Q75" s="118"/>
      <x:c r="R75" s="118"/>
      <x:c r="S75" s="122"/>
      <x:c r="T75" s="122"/>
      <x:c r="U75" s="122"/>
      <x:c r="V75" s="129" t="str">
        <x:f>IF(A75="","",IF(COUNT(T75:U75)=0,"",T75-U75))</x:f>
      </x:c>
      <x:c r="W75" s="122"/>
      <x:c r="X75" s="122"/>
      <x:c r="Y75" s="118"/>
      <x:c r="Z75" s="118"/>
      <x:c r="AA75" s="118"/>
    </x:row>
    <x:row r="76">
      <x:c r="A76" s="118"/>
      <x:c r="B76" s="118"/>
      <x:c r="C76" s="118"/>
      <x:c r="D76" s="118"/>
      <x:c r="E76" s="118"/>
      <x:c r="F76" s="118"/>
      <x:c r="G76" s="118"/>
      <x:c r="H76" s="120"/>
      <x:c r="I76" s="118"/>
      <x:c r="J76" s="118"/>
      <x:c r="K76" s="118"/>
      <x:c r="L76" s="118"/>
      <x:c r="M76" s="118"/>
      <x:c r="N76" s="118"/>
      <x:c r="O76" s="118"/>
      <x:c r="P76" s="118"/>
      <x:c r="Q76" s="118"/>
      <x:c r="R76" s="118"/>
      <x:c r="S76" s="122"/>
      <x:c r="T76" s="122"/>
      <x:c r="U76" s="122"/>
      <x:c r="V76" s="129" t="str">
        <x:f>IF(A76="","",IF(COUNT(T76:U76)=0,"",T76-U76))</x:f>
      </x:c>
      <x:c r="W76" s="122"/>
      <x:c r="X76" s="122"/>
      <x:c r="Y76" s="118"/>
      <x:c r="Z76" s="118"/>
      <x:c r="AA76" s="118"/>
    </x:row>
    <x:row r="77">
      <x:c r="A77" s="118"/>
      <x:c r="B77" s="118"/>
      <x:c r="C77" s="118"/>
      <x:c r="D77" s="118"/>
      <x:c r="E77" s="118"/>
      <x:c r="F77" s="118"/>
      <x:c r="G77" s="118"/>
      <x:c r="H77" s="120"/>
      <x:c r="I77" s="118"/>
      <x:c r="J77" s="118"/>
      <x:c r="K77" s="118"/>
      <x:c r="L77" s="118"/>
      <x:c r="M77" s="118"/>
      <x:c r="N77" s="118"/>
      <x:c r="O77" s="118"/>
      <x:c r="P77" s="118"/>
      <x:c r="Q77" s="118"/>
      <x:c r="R77" s="118"/>
      <x:c r="S77" s="122"/>
      <x:c r="T77" s="122"/>
      <x:c r="U77" s="122"/>
      <x:c r="V77" s="129" t="str">
        <x:f>IF(A77="","",IF(COUNT(T77:U77)=0,"",T77-U77))</x:f>
      </x:c>
      <x:c r="W77" s="122"/>
      <x:c r="X77" s="122"/>
      <x:c r="Y77" s="118"/>
      <x:c r="Z77" s="118"/>
      <x:c r="AA77" s="118"/>
    </x:row>
    <x:row r="78">
      <x:c r="A78" s="118"/>
      <x:c r="B78" s="118"/>
      <x:c r="C78" s="118"/>
      <x:c r="D78" s="118"/>
      <x:c r="E78" s="118"/>
      <x:c r="F78" s="118"/>
      <x:c r="G78" s="118"/>
      <x:c r="H78" s="120"/>
      <x:c r="I78" s="118"/>
      <x:c r="J78" s="118"/>
      <x:c r="K78" s="118"/>
      <x:c r="L78" s="118"/>
      <x:c r="M78" s="118"/>
      <x:c r="N78" s="118"/>
      <x:c r="O78" s="118"/>
      <x:c r="P78" s="118"/>
      <x:c r="Q78" s="118"/>
      <x:c r="R78" s="118"/>
      <x:c r="S78" s="122"/>
      <x:c r="T78" s="122"/>
      <x:c r="U78" s="122"/>
      <x:c r="V78" s="129" t="str">
        <x:f>IF(A78="","",IF(COUNT(T78:U78)=0,"",T78-U78))</x:f>
      </x:c>
      <x:c r="W78" s="122"/>
      <x:c r="X78" s="122"/>
      <x:c r="Y78" s="118"/>
      <x:c r="Z78" s="118"/>
      <x:c r="AA78" s="118"/>
    </x:row>
    <x:row r="79">
      <x:c r="A79" s="118"/>
      <x:c r="B79" s="118"/>
      <x:c r="C79" s="118"/>
      <x:c r="D79" s="118"/>
      <x:c r="E79" s="118"/>
      <x:c r="F79" s="118"/>
      <x:c r="G79" s="118"/>
      <x:c r="H79" s="120"/>
      <x:c r="I79" s="118"/>
      <x:c r="J79" s="118"/>
      <x:c r="K79" s="118"/>
      <x:c r="L79" s="118"/>
      <x:c r="M79" s="118"/>
      <x:c r="N79" s="118"/>
      <x:c r="O79" s="118"/>
      <x:c r="P79" s="118"/>
      <x:c r="Q79" s="118"/>
      <x:c r="R79" s="118"/>
      <x:c r="S79" s="122"/>
      <x:c r="T79" s="122"/>
      <x:c r="U79" s="122"/>
      <x:c r="V79" s="129" t="str">
        <x:f>IF(A79="","",IF(COUNT(T79:U79)=0,"",T79-U79))</x:f>
      </x:c>
      <x:c r="W79" s="122"/>
      <x:c r="X79" s="122"/>
      <x:c r="Y79" s="118"/>
      <x:c r="Z79" s="118"/>
      <x:c r="AA79" s="118"/>
    </x:row>
    <x:row r="80">
      <x:c r="A80" s="118"/>
      <x:c r="B80" s="118"/>
      <x:c r="C80" s="118"/>
      <x:c r="D80" s="118"/>
      <x:c r="E80" s="118"/>
      <x:c r="F80" s="118"/>
      <x:c r="G80" s="118"/>
      <x:c r="H80" s="120"/>
      <x:c r="I80" s="118"/>
      <x:c r="J80" s="118"/>
      <x:c r="K80" s="118"/>
      <x:c r="L80" s="118"/>
      <x:c r="M80" s="118"/>
      <x:c r="N80" s="118"/>
      <x:c r="O80" s="118"/>
      <x:c r="P80" s="118"/>
      <x:c r="Q80" s="118"/>
      <x:c r="R80" s="118"/>
      <x:c r="S80" s="122"/>
      <x:c r="T80" s="122"/>
      <x:c r="U80" s="122"/>
      <x:c r="V80" s="129" t="str">
        <x:f>IF(A80="","",IF(COUNT(T80:U80)=0,"",T80-U80))</x:f>
      </x:c>
      <x:c r="W80" s="122"/>
      <x:c r="X80" s="122"/>
      <x:c r="Y80" s="118"/>
      <x:c r="Z80" s="118"/>
      <x:c r="AA80" s="118"/>
    </x:row>
    <x:row r="81">
      <x:c r="A81" s="118"/>
      <x:c r="B81" s="118"/>
      <x:c r="C81" s="118"/>
      <x:c r="D81" s="118"/>
      <x:c r="E81" s="118"/>
      <x:c r="F81" s="118"/>
      <x:c r="G81" s="118"/>
      <x:c r="H81" s="120"/>
      <x:c r="I81" s="118"/>
      <x:c r="J81" s="118"/>
      <x:c r="K81" s="118"/>
      <x:c r="L81" s="118"/>
      <x:c r="M81" s="118"/>
      <x:c r="N81" s="118"/>
      <x:c r="O81" s="118"/>
      <x:c r="P81" s="118"/>
      <x:c r="Q81" s="118"/>
      <x:c r="R81" s="118"/>
      <x:c r="S81" s="122"/>
      <x:c r="T81" s="122"/>
      <x:c r="U81" s="122"/>
      <x:c r="V81" s="129" t="str">
        <x:f>IF(A81="","",IF(COUNT(T81:U81)=0,"",T81-U81))</x:f>
      </x:c>
      <x:c r="W81" s="122"/>
      <x:c r="X81" s="122"/>
      <x:c r="Y81" s="118"/>
      <x:c r="Z81" s="118"/>
      <x:c r="AA81" s="118"/>
    </x:row>
    <x:row r="82">
      <x:c r="A82" s="118"/>
      <x:c r="B82" s="118"/>
      <x:c r="C82" s="118"/>
      <x:c r="D82" s="118"/>
      <x:c r="E82" s="118"/>
      <x:c r="F82" s="118"/>
      <x:c r="G82" s="118"/>
      <x:c r="H82" s="120"/>
      <x:c r="I82" s="118"/>
      <x:c r="J82" s="118"/>
      <x:c r="K82" s="118"/>
      <x:c r="L82" s="118"/>
      <x:c r="M82" s="118"/>
      <x:c r="N82" s="118"/>
      <x:c r="O82" s="118"/>
      <x:c r="P82" s="118"/>
      <x:c r="Q82" s="118"/>
      <x:c r="R82" s="118"/>
      <x:c r="S82" s="122"/>
      <x:c r="T82" s="122"/>
      <x:c r="U82" s="122"/>
      <x:c r="V82" s="129" t="str">
        <x:f>IF(A82="","",IF(COUNT(T82:U82)=0,"",T82-U82))</x:f>
      </x:c>
      <x:c r="W82" s="122"/>
      <x:c r="X82" s="122"/>
      <x:c r="Y82" s="118"/>
      <x:c r="Z82" s="118"/>
      <x:c r="AA82" s="118"/>
    </x:row>
    <x:row r="83">
      <x:c r="A83" s="118"/>
      <x:c r="B83" s="118"/>
      <x:c r="C83" s="118"/>
      <x:c r="D83" s="118"/>
      <x:c r="E83" s="118"/>
      <x:c r="F83" s="118"/>
      <x:c r="G83" s="118"/>
      <x:c r="H83" s="120"/>
      <x:c r="I83" s="118"/>
      <x:c r="J83" s="118"/>
      <x:c r="K83" s="118"/>
      <x:c r="L83" s="118"/>
      <x:c r="M83" s="118"/>
      <x:c r="N83" s="118"/>
      <x:c r="O83" s="118"/>
      <x:c r="P83" s="118"/>
      <x:c r="Q83" s="118"/>
      <x:c r="R83" s="118"/>
      <x:c r="S83" s="122"/>
      <x:c r="T83" s="122"/>
      <x:c r="U83" s="122"/>
      <x:c r="V83" s="129" t="str">
        <x:f>IF(A83="","",IF(COUNT(T83:U83)=0,"",T83-U83))</x:f>
      </x:c>
      <x:c r="W83" s="122"/>
      <x:c r="X83" s="122"/>
      <x:c r="Y83" s="118"/>
      <x:c r="Z83" s="118"/>
      <x:c r="AA83" s="118"/>
    </x:row>
    <x:row r="84">
      <x:c r="A84" s="118"/>
      <x:c r="B84" s="118"/>
      <x:c r="C84" s="118"/>
      <x:c r="D84" s="118"/>
      <x:c r="E84" s="118"/>
      <x:c r="F84" s="118"/>
      <x:c r="G84" s="118"/>
      <x:c r="H84" s="120"/>
      <x:c r="I84" s="118"/>
      <x:c r="J84" s="118"/>
      <x:c r="K84" s="118"/>
      <x:c r="L84" s="118"/>
      <x:c r="M84" s="118"/>
      <x:c r="N84" s="118"/>
      <x:c r="O84" s="118"/>
      <x:c r="P84" s="118"/>
      <x:c r="Q84" s="118"/>
      <x:c r="R84" s="118"/>
      <x:c r="S84" s="122"/>
      <x:c r="T84" s="122"/>
      <x:c r="U84" s="122"/>
      <x:c r="V84" s="129" t="str">
        <x:f>IF(A84="","",IF(COUNT(T84:U84)=0,"",T84-U84))</x:f>
      </x:c>
      <x:c r="W84" s="122"/>
      <x:c r="X84" s="122"/>
      <x:c r="Y84" s="118"/>
      <x:c r="Z84" s="118"/>
      <x:c r="AA84" s="118"/>
    </x:row>
    <x:row r="85">
      <x:c r="A85" s="118"/>
      <x:c r="B85" s="118"/>
      <x:c r="C85" s="118"/>
      <x:c r="D85" s="118"/>
      <x:c r="E85" s="118"/>
      <x:c r="F85" s="118"/>
      <x:c r="G85" s="118"/>
      <x:c r="H85" s="120"/>
      <x:c r="I85" s="118"/>
      <x:c r="J85" s="118"/>
      <x:c r="K85" s="118"/>
      <x:c r="L85" s="118"/>
      <x:c r="M85" s="118"/>
      <x:c r="N85" s="118"/>
      <x:c r="O85" s="118"/>
      <x:c r="P85" s="118"/>
      <x:c r="Q85" s="118"/>
      <x:c r="R85" s="118"/>
      <x:c r="S85" s="122"/>
      <x:c r="T85" s="122"/>
      <x:c r="U85" s="122"/>
      <x:c r="V85" s="129" t="str">
        <x:f>IF(A85="","",IF(COUNT(T85:U85)=0,"",T85-U85))</x:f>
      </x:c>
      <x:c r="W85" s="122"/>
      <x:c r="X85" s="122"/>
      <x:c r="Y85" s="118"/>
      <x:c r="Z85" s="118"/>
      <x:c r="AA85" s="118"/>
    </x:row>
    <x:row r="86">
      <x:c r="A86" s="118"/>
      <x:c r="B86" s="118"/>
      <x:c r="C86" s="118"/>
      <x:c r="D86" s="118"/>
      <x:c r="E86" s="118"/>
      <x:c r="F86" s="118"/>
      <x:c r="G86" s="118"/>
      <x:c r="H86" s="120"/>
      <x:c r="I86" s="118"/>
      <x:c r="J86" s="118"/>
      <x:c r="K86" s="118"/>
      <x:c r="L86" s="118"/>
      <x:c r="M86" s="118"/>
      <x:c r="N86" s="118"/>
      <x:c r="O86" s="118"/>
      <x:c r="P86" s="118"/>
      <x:c r="Q86" s="118"/>
      <x:c r="R86" s="118"/>
      <x:c r="S86" s="122"/>
      <x:c r="T86" s="122"/>
      <x:c r="U86" s="122"/>
      <x:c r="V86" s="129" t="str">
        <x:f>IF(A86="","",IF(COUNT(T86:U86)=0,"",T86-U86))</x:f>
      </x:c>
      <x:c r="W86" s="122"/>
      <x:c r="X86" s="122"/>
      <x:c r="Y86" s="118"/>
      <x:c r="Z86" s="118"/>
      <x:c r="AA86" s="118"/>
    </x:row>
    <x:row r="87">
      <x:c r="A87" s="118"/>
      <x:c r="B87" s="118"/>
      <x:c r="C87" s="118"/>
      <x:c r="D87" s="118"/>
      <x:c r="E87" s="118"/>
      <x:c r="F87" s="118"/>
      <x:c r="G87" s="118"/>
      <x:c r="H87" s="120"/>
      <x:c r="I87" s="118"/>
      <x:c r="J87" s="118"/>
      <x:c r="K87" s="118"/>
      <x:c r="L87" s="118"/>
      <x:c r="M87" s="118"/>
      <x:c r="N87" s="118"/>
      <x:c r="O87" s="118"/>
      <x:c r="P87" s="118"/>
      <x:c r="Q87" s="118"/>
      <x:c r="R87" s="118"/>
      <x:c r="S87" s="122"/>
      <x:c r="T87" s="122"/>
      <x:c r="U87" s="122"/>
      <x:c r="V87" s="129" t="str">
        <x:f>IF(A87="","",IF(COUNT(T87:U87)=0,"",T87-U87))</x:f>
      </x:c>
      <x:c r="W87" s="122"/>
      <x:c r="X87" s="122"/>
      <x:c r="Y87" s="118"/>
      <x:c r="Z87" s="118"/>
      <x:c r="AA87" s="118"/>
    </x:row>
    <x:row r="88">
      <x:c r="A88" s="118"/>
      <x:c r="B88" s="118"/>
      <x:c r="C88" s="118"/>
      <x:c r="D88" s="118"/>
      <x:c r="E88" s="118"/>
      <x:c r="F88" s="118"/>
      <x:c r="G88" s="118"/>
      <x:c r="H88" s="120"/>
      <x:c r="I88" s="118"/>
      <x:c r="J88" s="118"/>
      <x:c r="K88" s="118"/>
      <x:c r="L88" s="118"/>
      <x:c r="M88" s="118"/>
      <x:c r="N88" s="118"/>
      <x:c r="O88" s="118"/>
      <x:c r="P88" s="118"/>
      <x:c r="Q88" s="118"/>
      <x:c r="R88" s="118"/>
      <x:c r="S88" s="122"/>
      <x:c r="T88" s="122"/>
      <x:c r="U88" s="122"/>
      <x:c r="V88" s="129" t="str">
        <x:f>IF(A88="","",IF(COUNT(T88:U88)=0,"",T88-U88))</x:f>
      </x:c>
      <x:c r="W88" s="122"/>
      <x:c r="X88" s="122"/>
      <x:c r="Y88" s="118"/>
      <x:c r="Z88" s="118"/>
      <x:c r="AA88" s="118"/>
    </x:row>
    <x:row r="89">
      <x:c r="A89" s="118"/>
      <x:c r="B89" s="118"/>
      <x:c r="C89" s="118"/>
      <x:c r="D89" s="118"/>
      <x:c r="E89" s="118"/>
      <x:c r="F89" s="118"/>
      <x:c r="G89" s="118"/>
      <x:c r="H89" s="120"/>
      <x:c r="I89" s="118"/>
      <x:c r="J89" s="118"/>
      <x:c r="K89" s="118"/>
      <x:c r="L89" s="118"/>
      <x:c r="M89" s="118"/>
      <x:c r="N89" s="118"/>
      <x:c r="O89" s="118"/>
      <x:c r="P89" s="118"/>
      <x:c r="Q89" s="118"/>
      <x:c r="R89" s="118"/>
      <x:c r="S89" s="122"/>
      <x:c r="T89" s="122"/>
      <x:c r="U89" s="122"/>
      <x:c r="V89" s="129" t="str">
        <x:f>IF(A89="","",IF(COUNT(T89:U89)=0,"",T89-U89))</x:f>
      </x:c>
      <x:c r="W89" s="122"/>
      <x:c r="X89" s="122"/>
      <x:c r="Y89" s="118"/>
      <x:c r="Z89" s="118"/>
      <x:c r="AA89" s="118"/>
    </x:row>
    <x:row r="90">
      <x:c r="A90" s="118"/>
      <x:c r="B90" s="118"/>
      <x:c r="C90" s="118"/>
      <x:c r="D90" s="118"/>
      <x:c r="E90" s="118"/>
      <x:c r="F90" s="118"/>
      <x:c r="G90" s="118"/>
      <x:c r="H90" s="120"/>
      <x:c r="I90" s="118"/>
      <x:c r="J90" s="118"/>
      <x:c r="K90" s="118"/>
      <x:c r="L90" s="118"/>
      <x:c r="M90" s="118"/>
      <x:c r="N90" s="118"/>
      <x:c r="O90" s="118"/>
      <x:c r="P90" s="118"/>
      <x:c r="Q90" s="118"/>
      <x:c r="R90" s="118"/>
      <x:c r="S90" s="122"/>
      <x:c r="T90" s="122"/>
      <x:c r="U90" s="122"/>
      <x:c r="V90" s="129" t="str">
        <x:f>IF(A90="","",IF(COUNT(T90:U90)=0,"",T90-U90))</x:f>
      </x:c>
      <x:c r="W90" s="122"/>
      <x:c r="X90" s="122"/>
      <x:c r="Y90" s="118"/>
      <x:c r="Z90" s="118"/>
      <x:c r="AA90" s="118"/>
    </x:row>
    <x:row r="91">
      <x:c r="A91" s="118"/>
      <x:c r="B91" s="118"/>
      <x:c r="C91" s="118"/>
      <x:c r="D91" s="118"/>
      <x:c r="E91" s="118"/>
      <x:c r="F91" s="118"/>
      <x:c r="G91" s="118"/>
      <x:c r="H91" s="120"/>
      <x:c r="I91" s="118"/>
      <x:c r="J91" s="118"/>
      <x:c r="K91" s="118"/>
      <x:c r="L91" s="118"/>
      <x:c r="M91" s="118"/>
      <x:c r="N91" s="118"/>
      <x:c r="O91" s="118"/>
      <x:c r="P91" s="118"/>
      <x:c r="Q91" s="118"/>
      <x:c r="R91" s="118"/>
      <x:c r="S91" s="122"/>
      <x:c r="T91" s="122"/>
      <x:c r="U91" s="122"/>
      <x:c r="V91" s="129" t="str">
        <x:f>IF(A91="","",IF(COUNT(T91:U91)=0,"",T91-U91))</x:f>
      </x:c>
      <x:c r="W91" s="122"/>
      <x:c r="X91" s="122"/>
      <x:c r="Y91" s="118"/>
      <x:c r="Z91" s="118"/>
      <x:c r="AA91" s="118"/>
    </x:row>
    <x:row r="92">
      <x:c r="A92" s="118"/>
      <x:c r="B92" s="118"/>
      <x:c r="C92" s="118"/>
      <x:c r="D92" s="118"/>
      <x:c r="E92" s="118"/>
      <x:c r="F92" s="118"/>
      <x:c r="G92" s="118"/>
      <x:c r="H92" s="120"/>
      <x:c r="I92" s="118"/>
      <x:c r="J92" s="118"/>
      <x:c r="K92" s="118"/>
      <x:c r="L92" s="118"/>
      <x:c r="M92" s="118"/>
      <x:c r="N92" s="118"/>
      <x:c r="O92" s="118"/>
      <x:c r="P92" s="118"/>
      <x:c r="Q92" s="118"/>
      <x:c r="R92" s="118"/>
      <x:c r="S92" s="122"/>
      <x:c r="T92" s="122"/>
      <x:c r="U92" s="122"/>
      <x:c r="V92" s="129" t="str">
        <x:f>IF(A92="","",IF(COUNT(T92:U92)=0,"",T92-U92))</x:f>
      </x:c>
      <x:c r="W92" s="122"/>
      <x:c r="X92" s="122"/>
      <x:c r="Y92" s="118"/>
      <x:c r="Z92" s="118"/>
      <x:c r="AA92" s="118"/>
    </x:row>
    <x:row r="93">
      <x:c r="A93" s="118"/>
      <x:c r="B93" s="118"/>
      <x:c r="C93" s="118"/>
      <x:c r="D93" s="118"/>
      <x:c r="E93" s="118"/>
      <x:c r="F93" s="118"/>
      <x:c r="G93" s="118"/>
      <x:c r="H93" s="120"/>
      <x:c r="I93" s="118"/>
      <x:c r="J93" s="118"/>
      <x:c r="K93" s="118"/>
      <x:c r="L93" s="118"/>
      <x:c r="M93" s="118"/>
      <x:c r="N93" s="118"/>
      <x:c r="O93" s="118"/>
      <x:c r="P93" s="118"/>
      <x:c r="Q93" s="118"/>
      <x:c r="R93" s="118"/>
      <x:c r="S93" s="122"/>
      <x:c r="T93" s="122"/>
      <x:c r="U93" s="122"/>
      <x:c r="V93" s="129" t="str">
        <x:f>IF(A93="","",IF(COUNT(T93:U93)=0,"",T93-U93))</x:f>
      </x:c>
      <x:c r="W93" s="122"/>
      <x:c r="X93" s="122"/>
      <x:c r="Y93" s="118"/>
      <x:c r="Z93" s="118"/>
      <x:c r="AA93" s="118"/>
    </x:row>
    <x:row r="94">
      <x:c r="A94" s="118"/>
      <x:c r="B94" s="118"/>
      <x:c r="C94" s="118"/>
      <x:c r="D94" s="118"/>
      <x:c r="E94" s="118"/>
      <x:c r="F94" s="118"/>
      <x:c r="G94" s="118"/>
      <x:c r="H94" s="120"/>
      <x:c r="I94" s="118"/>
      <x:c r="J94" s="118"/>
      <x:c r="K94" s="118"/>
      <x:c r="L94" s="118"/>
      <x:c r="M94" s="118"/>
      <x:c r="N94" s="118"/>
      <x:c r="O94" s="118"/>
      <x:c r="P94" s="118"/>
      <x:c r="Q94" s="118"/>
      <x:c r="R94" s="118"/>
      <x:c r="S94" s="122"/>
      <x:c r="T94" s="122"/>
      <x:c r="U94" s="122"/>
      <x:c r="V94" s="129" t="str">
        <x:f>IF(A94="","",IF(COUNT(T94:U94)=0,"",T94-U94))</x:f>
      </x:c>
      <x:c r="W94" s="122"/>
      <x:c r="X94" s="122"/>
      <x:c r="Y94" s="118"/>
      <x:c r="Z94" s="118"/>
      <x:c r="AA94" s="118"/>
    </x:row>
    <x:row r="95">
      <x:c r="A95" s="118"/>
      <x:c r="B95" s="118"/>
      <x:c r="C95" s="118"/>
      <x:c r="D95" s="118"/>
      <x:c r="E95" s="118"/>
      <x:c r="F95" s="118"/>
      <x:c r="G95" s="118"/>
      <x:c r="H95" s="120"/>
      <x:c r="I95" s="118"/>
      <x:c r="J95" s="118"/>
      <x:c r="K95" s="118"/>
      <x:c r="L95" s="118"/>
      <x:c r="M95" s="118"/>
      <x:c r="N95" s="118"/>
      <x:c r="O95" s="118"/>
      <x:c r="P95" s="118"/>
      <x:c r="Q95" s="118"/>
      <x:c r="R95" s="118"/>
      <x:c r="S95" s="122"/>
      <x:c r="T95" s="122"/>
      <x:c r="U95" s="122"/>
      <x:c r="V95" s="129" t="str">
        <x:f>IF(A95="","",IF(COUNT(T95:U95)=0,"",T95-U95))</x:f>
      </x:c>
      <x:c r="W95" s="122"/>
      <x:c r="X95" s="122"/>
      <x:c r="Y95" s="118"/>
      <x:c r="Z95" s="118"/>
      <x:c r="AA95" s="118"/>
    </x:row>
    <x:row r="96">
      <x:c r="A96" s="118"/>
      <x:c r="B96" s="118"/>
      <x:c r="C96" s="118"/>
      <x:c r="D96" s="118"/>
      <x:c r="E96" s="118"/>
      <x:c r="F96" s="118"/>
      <x:c r="G96" s="118"/>
      <x:c r="H96" s="120"/>
      <x:c r="I96" s="118"/>
      <x:c r="J96" s="118"/>
      <x:c r="K96" s="118"/>
      <x:c r="L96" s="118"/>
      <x:c r="M96" s="118"/>
      <x:c r="N96" s="118"/>
      <x:c r="O96" s="118"/>
      <x:c r="P96" s="118"/>
      <x:c r="Q96" s="118"/>
      <x:c r="R96" s="118"/>
      <x:c r="S96" s="122"/>
      <x:c r="T96" s="122"/>
      <x:c r="U96" s="122"/>
      <x:c r="V96" s="129" t="str">
        <x:f>IF(A96="","",IF(COUNT(T96:U96)=0,"",T96-U96))</x:f>
      </x:c>
      <x:c r="W96" s="122"/>
      <x:c r="X96" s="122"/>
      <x:c r="Y96" s="118"/>
      <x:c r="Z96" s="118"/>
      <x:c r="AA96" s="118"/>
    </x:row>
    <x:row r="97">
      <x:c r="A97" s="118"/>
      <x:c r="B97" s="118"/>
      <x:c r="C97" s="118"/>
      <x:c r="D97" s="118"/>
      <x:c r="E97" s="118"/>
      <x:c r="F97" s="118"/>
      <x:c r="G97" s="118"/>
      <x:c r="H97" s="120"/>
      <x:c r="I97" s="118"/>
      <x:c r="J97" s="118"/>
      <x:c r="K97" s="118"/>
      <x:c r="L97" s="118"/>
      <x:c r="M97" s="118"/>
      <x:c r="N97" s="118"/>
      <x:c r="O97" s="118"/>
      <x:c r="P97" s="118"/>
      <x:c r="Q97" s="118"/>
      <x:c r="R97" s="118"/>
      <x:c r="S97" s="122"/>
      <x:c r="T97" s="122"/>
      <x:c r="U97" s="122"/>
      <x:c r="V97" s="129" t="str">
        <x:f>IF(A97="","",IF(COUNT(T97:U97)=0,"",T97-U97))</x:f>
      </x:c>
      <x:c r="W97" s="122"/>
      <x:c r="X97" s="122"/>
      <x:c r="Y97" s="118"/>
      <x:c r="Z97" s="118"/>
      <x:c r="AA97" s="118"/>
    </x:row>
    <x:row r="98">
      <x:c r="A98" s="118"/>
      <x:c r="B98" s="118"/>
      <x:c r="C98" s="118"/>
      <x:c r="D98" s="118"/>
      <x:c r="E98" s="118"/>
      <x:c r="F98" s="118"/>
      <x:c r="G98" s="118"/>
      <x:c r="H98" s="120"/>
      <x:c r="I98" s="118"/>
      <x:c r="J98" s="118"/>
      <x:c r="K98" s="118"/>
      <x:c r="L98" s="118"/>
      <x:c r="M98" s="118"/>
      <x:c r="N98" s="118"/>
      <x:c r="O98" s="118"/>
      <x:c r="P98" s="118"/>
      <x:c r="Q98" s="118"/>
      <x:c r="R98" s="118"/>
      <x:c r="S98" s="122"/>
      <x:c r="T98" s="122"/>
      <x:c r="U98" s="122"/>
      <x:c r="V98" s="129" t="str">
        <x:f>IF(A98="","",IF(COUNT(T98:U98)=0,"",T98-U98))</x:f>
      </x:c>
      <x:c r="W98" s="122"/>
      <x:c r="X98" s="122"/>
      <x:c r="Y98" s="118"/>
      <x:c r="Z98" s="118"/>
      <x:c r="AA98" s="118"/>
    </x:row>
    <x:row r="99">
      <x:c r="A99" s="118"/>
      <x:c r="B99" s="118"/>
      <x:c r="C99" s="118"/>
      <x:c r="D99" s="118"/>
      <x:c r="E99" s="118"/>
      <x:c r="F99" s="118"/>
      <x:c r="G99" s="118"/>
      <x:c r="H99" s="120"/>
      <x:c r="I99" s="118"/>
      <x:c r="J99" s="118"/>
      <x:c r="K99" s="118"/>
      <x:c r="L99" s="118"/>
      <x:c r="M99" s="118"/>
      <x:c r="N99" s="118"/>
      <x:c r="O99" s="118"/>
      <x:c r="P99" s="118"/>
      <x:c r="Q99" s="118"/>
      <x:c r="R99" s="118"/>
      <x:c r="S99" s="122"/>
      <x:c r="T99" s="122"/>
      <x:c r="U99" s="122"/>
      <x:c r="V99" s="129" t="str">
        <x:f>IF(A99="","",IF(COUNT(T99:U99)=0,"",T99-U99))</x:f>
      </x:c>
      <x:c r="W99" s="122"/>
      <x:c r="X99" s="122"/>
      <x:c r="Y99" s="118"/>
      <x:c r="Z99" s="118"/>
      <x:c r="AA99" s="118"/>
    </x:row>
    <x:row r="100">
      <x:c r="A100" s="118"/>
      <x:c r="B100" s="118"/>
      <x:c r="C100" s="118"/>
      <x:c r="D100" s="118"/>
      <x:c r="E100" s="118"/>
      <x:c r="F100" s="118"/>
      <x:c r="G100" s="118"/>
      <x:c r="H100" s="120"/>
      <x:c r="I100" s="118"/>
      <x:c r="J100" s="118"/>
      <x:c r="K100" s="118"/>
      <x:c r="L100" s="118"/>
      <x:c r="M100" s="118"/>
      <x:c r="N100" s="118"/>
      <x:c r="O100" s="118"/>
      <x:c r="P100" s="118"/>
      <x:c r="Q100" s="118"/>
      <x:c r="R100" s="118"/>
      <x:c r="S100" s="122"/>
      <x:c r="T100" s="122"/>
      <x:c r="U100" s="122"/>
      <x:c r="V100" s="129" t="str">
        <x:f>IF(A100="","",IF(COUNT(T100:U100)=0,"",T100-U100))</x:f>
      </x:c>
      <x:c r="W100" s="122"/>
      <x:c r="X100" s="122"/>
      <x:c r="Y100" s="118"/>
      <x:c r="Z100" s="118"/>
      <x:c r="AA100" s="118"/>
    </x:row>
    <x:row r="101">
      <x:c r="A101" s="118"/>
      <x:c r="B101" s="118"/>
      <x:c r="C101" s="118"/>
      <x:c r="D101" s="118"/>
      <x:c r="E101" s="118"/>
      <x:c r="F101" s="118"/>
      <x:c r="G101" s="118"/>
      <x:c r="H101" s="120"/>
      <x:c r="I101" s="118"/>
      <x:c r="J101" s="118"/>
      <x:c r="K101" s="118"/>
      <x:c r="L101" s="118"/>
      <x:c r="M101" s="118"/>
      <x:c r="N101" s="118"/>
      <x:c r="O101" s="118"/>
      <x:c r="P101" s="118"/>
      <x:c r="Q101" s="118"/>
      <x:c r="R101" s="118"/>
      <x:c r="S101" s="122"/>
      <x:c r="T101" s="122"/>
      <x:c r="U101" s="122"/>
      <x:c r="V101" s="129" t="str">
        <x:f>IF(A101="","",IF(COUNT(T101:U101)=0,"",T101-U101))</x:f>
      </x:c>
      <x:c r="W101" s="122"/>
      <x:c r="X101" s="122"/>
      <x:c r="Y101" s="118"/>
      <x:c r="Z101" s="118"/>
      <x:c r="AA101" s="118"/>
    </x:row>
    <x:row r="102">
      <x:c r="A102" s="118"/>
      <x:c r="B102" s="118"/>
      <x:c r="C102" s="118"/>
      <x:c r="D102" s="118"/>
      <x:c r="E102" s="118"/>
      <x:c r="F102" s="118"/>
      <x:c r="G102" s="118"/>
      <x:c r="H102" s="120"/>
      <x:c r="I102" s="118"/>
      <x:c r="J102" s="118"/>
      <x:c r="K102" s="118"/>
      <x:c r="L102" s="118"/>
      <x:c r="M102" s="118"/>
      <x:c r="N102" s="118"/>
      <x:c r="O102" s="118"/>
      <x:c r="P102" s="118"/>
      <x:c r="Q102" s="118"/>
      <x:c r="R102" s="118"/>
      <x:c r="S102" s="122"/>
      <x:c r="T102" s="122"/>
      <x:c r="U102" s="122"/>
      <x:c r="V102" s="129" t="str">
        <x:f>IF(A102="","",IF(COUNT(T102:U102)=0,"",T102-U102))</x:f>
      </x:c>
      <x:c r="W102" s="122"/>
      <x:c r="X102" s="122"/>
      <x:c r="Y102" s="118"/>
      <x:c r="Z102" s="118"/>
      <x:c r="AA102" s="118"/>
    </x:row>
    <x:row r="103">
      <x:c r="A103" s="118"/>
      <x:c r="B103" s="118"/>
      <x:c r="C103" s="118"/>
      <x:c r="D103" s="118"/>
      <x:c r="E103" s="118"/>
      <x:c r="F103" s="118"/>
      <x:c r="G103" s="118"/>
      <x:c r="H103" s="120"/>
      <x:c r="I103" s="118"/>
      <x:c r="J103" s="118"/>
      <x:c r="K103" s="118"/>
      <x:c r="L103" s="118"/>
      <x:c r="M103" s="118"/>
      <x:c r="N103" s="118"/>
      <x:c r="O103" s="118"/>
      <x:c r="P103" s="118"/>
      <x:c r="Q103" s="118"/>
      <x:c r="R103" s="118"/>
      <x:c r="S103" s="122"/>
      <x:c r="T103" s="122"/>
      <x:c r="U103" s="122"/>
      <x:c r="V103" s="129" t="str">
        <x:f>IF(A103="","",IF(COUNT(T103:U103)=0,"",T103-U103))</x:f>
      </x:c>
      <x:c r="W103" s="122"/>
      <x:c r="X103" s="122"/>
      <x:c r="Y103" s="118"/>
      <x:c r="Z103" s="118"/>
      <x:c r="AA103" s="118"/>
    </x:row>
    <x:row r="104">
      <x:c r="A104" s="118"/>
      <x:c r="B104" s="118"/>
      <x:c r="C104" s="118"/>
      <x:c r="D104" s="118"/>
      <x:c r="E104" s="118"/>
      <x:c r="F104" s="118"/>
      <x:c r="G104" s="118"/>
      <x:c r="H104" s="120"/>
      <x:c r="I104" s="118"/>
      <x:c r="J104" s="118"/>
      <x:c r="K104" s="118"/>
      <x:c r="L104" s="118"/>
      <x:c r="M104" s="118"/>
      <x:c r="N104" s="118"/>
      <x:c r="O104" s="118"/>
      <x:c r="P104" s="118"/>
      <x:c r="Q104" s="118"/>
      <x:c r="R104" s="118"/>
      <x:c r="S104" s="122"/>
      <x:c r="T104" s="122"/>
      <x:c r="U104" s="122"/>
      <x:c r="V104" s="129" t="str">
        <x:f>IF(A104="","",IF(COUNT(T104:U104)=0,"",T104-U104))</x:f>
      </x:c>
      <x:c r="W104" s="122"/>
      <x:c r="X104" s="122"/>
      <x:c r="Y104" s="118"/>
      <x:c r="Z104" s="118"/>
      <x:c r="AA104" s="118"/>
    </x:row>
    <x:row r="105">
      <x:c r="A105" s="118"/>
      <x:c r="B105" s="118"/>
      <x:c r="C105" s="118"/>
      <x:c r="D105" s="118"/>
      <x:c r="E105" s="118"/>
      <x:c r="F105" s="118"/>
      <x:c r="G105" s="118"/>
      <x:c r="H105" s="120"/>
      <x:c r="I105" s="118"/>
      <x:c r="J105" s="118"/>
      <x:c r="K105" s="118"/>
      <x:c r="L105" s="118"/>
      <x:c r="M105" s="118"/>
      <x:c r="N105" s="118"/>
      <x:c r="O105" s="118"/>
      <x:c r="P105" s="118"/>
      <x:c r="Q105" s="118"/>
      <x:c r="R105" s="118"/>
      <x:c r="S105" s="122"/>
      <x:c r="T105" s="122"/>
      <x:c r="U105" s="122"/>
      <x:c r="V105" s="129" t="str">
        <x:f>IF(A105="","",IF(COUNT(T105:U105)=0,"",T105-U105))</x:f>
      </x:c>
      <x:c r="W105" s="122"/>
      <x:c r="X105" s="122"/>
      <x:c r="Y105" s="118"/>
      <x:c r="Z105" s="118"/>
      <x:c r="AA105" s="118"/>
    </x:row>
    <x:row r="106">
      <x:c r="A106" s="118"/>
      <x:c r="B106" s="118"/>
      <x:c r="C106" s="118"/>
      <x:c r="D106" s="118"/>
      <x:c r="E106" s="118"/>
      <x:c r="F106" s="118"/>
      <x:c r="G106" s="118"/>
      <x:c r="H106" s="120"/>
      <x:c r="I106" s="118"/>
      <x:c r="J106" s="118"/>
      <x:c r="K106" s="118"/>
      <x:c r="L106" s="118"/>
      <x:c r="M106" s="118"/>
      <x:c r="N106" s="118"/>
      <x:c r="O106" s="118"/>
      <x:c r="P106" s="118"/>
      <x:c r="Q106" s="118"/>
      <x:c r="R106" s="118"/>
      <x:c r="S106" s="122"/>
      <x:c r="T106" s="122"/>
      <x:c r="U106" s="122"/>
      <x:c r="V106" s="129" t="str">
        <x:f>IF(A106="","",IF(COUNT(T106:U106)=0,"",T106-U106))</x:f>
      </x:c>
      <x:c r="W106" s="122"/>
      <x:c r="X106" s="122"/>
      <x:c r="Y106" s="118"/>
      <x:c r="Z106" s="118"/>
      <x:c r="AA106" s="118"/>
    </x:row>
  </x:sheetData>
  <x:mergeCells>
    <x:mergeCell ref="A1:AA2"/>
    <x:mergeCell ref="A4:AA4"/>
  </x:mergeCells>
  <x:dataValidations count="3">
    <x:dataValidation type="list" sqref="C7:C106">
      <x:formula1>"Consulta de Despesas,SIGA,PCMGE056,Portal da Transparência,Processo,Outra"</x:formula1>
    </x:dataValidation>
    <x:dataValidation type="list" sqref="R7:R106">
      <x:formula1>"A validar,Contratado,Empenhado bruto,Empenhado líquido,Liquidado,Pago"</x:formula1>
    </x:dataValidation>
    <x:dataValidation type="list" sqref="Y7:Y106">
      <x:formula1>"Sim,Não,N/A,Pendente"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5" hidden="0" customWidth="1"/>
    <x:col min="3" max="3" width="30" hidden="0" customWidth="1"/>
    <x:col min="4" max="4" width="22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24" hidden="0" customWidth="1"/>
    <x:col min="16" max="16" width="19" hidden="0" customWidth="1"/>
    <x:col min="17" max="17" width="30" hidden="0" customWidth="1"/>
    <x:col min="18" max="18" width="46" hidden="0" customWidth="1"/>
  </x:cols>
  <x:sheetData>
    <x:row r="1" ht="34" customHeight="1">
      <x:c r="A1" s="5" t="str">
        <x:v>CONCILIAÇÃO PAINEL × CONTRATO × EXECUÇÃO</x:v>
      </x:c>
      <x:c r="B1" s="5" t="str">
        <x:v>CONCILIAÇÃO PAINEL × CONTRATO × EXECUÇÃO</x:v>
      </x:c>
      <x:c r="C1" s="5" t="str">
        <x:v>CONCILIAÇÃO PAINEL × CONTRATO × EXECUÇÃO</x:v>
      </x:c>
      <x:c r="D1" s="5" t="str">
        <x:v>CONCILIAÇÃO PAINEL × CONTRATO × EXECUÇÃO</x:v>
      </x:c>
      <x:c r="E1" s="5" t="str">
        <x:v>CONCILIAÇÃO PAINEL × CONTRATO × EXECUÇÃO</x:v>
      </x:c>
      <x:c r="F1" s="5" t="str">
        <x:v>CONCILIAÇÃO PAINEL × CONTRATO × EXECUÇÃO</x:v>
      </x:c>
      <x:c r="G1" s="5" t="str">
        <x:v>CONCILIAÇÃO PAINEL × CONTRATO × EXECUÇÃO</x:v>
      </x:c>
      <x:c r="H1" s="5" t="str">
        <x:v>CONCILIAÇÃO PAINEL × CONTRATO × EXECUÇÃO</x:v>
      </x:c>
      <x:c r="I1" s="5" t="str">
        <x:v>CONCILIAÇÃO PAINEL × CONTRATO × EXECUÇÃO</x:v>
      </x:c>
      <x:c r="J1" s="5" t="str">
        <x:v>CONCILIAÇÃO PAINEL × CONTRATO × EXECUÇÃO</x:v>
      </x:c>
      <x:c r="K1" s="5" t="str">
        <x:v>CONCILIAÇÃO PAINEL × CONTRATO × EXECUÇÃO</x:v>
      </x:c>
      <x:c r="L1" s="5" t="str">
        <x:v>CONCILIAÇÃO PAINEL × CONTRATO × EXECUÇÃO</x:v>
      </x:c>
      <x:c r="M1" s="5" t="str">
        <x:v>CONCILIAÇÃO PAINEL × CONTRATO × EXECUÇÃO</x:v>
      </x:c>
      <x:c r="N1" s="5" t="str">
        <x:v>CONCILIAÇÃO PAINEL × CONTRATO × EXECUÇÃO</x:v>
      </x:c>
      <x:c r="O1" s="5" t="str">
        <x:v>CONCILIAÇÃO PAINEL × CONTRATO × EXECUÇÃO</x:v>
      </x:c>
      <x:c r="P1" s="5" t="str">
        <x:v>CONCILIAÇÃO PAINEL × CONTRATO × EXECUÇÃO</x:v>
      </x:c>
      <x:c r="Q1" s="5" t="str">
        <x:v>CONCILIAÇÃO PAINEL × CONTRATO × EXECUÇÃO</x:v>
      </x:c>
      <x:c r="R1" s="5" t="str">
        <x:v>CONCILIAÇÃO PAINEL × CONTRATO × EXECUÇÃO</x:v>
      </x:c>
      <x:c r="S1" s="1"/>
      <x:c r="T1" s="1"/>
      <x:c r="U1" s="1"/>
      <x:c r="V1" s="1"/>
      <x:c r="W1" s="1"/>
      <x:c r="X1" s="1"/>
      <x:c r="Y1" s="1"/>
      <x:c r="Z1" s="1"/>
    </x:row>
    <x:row r="2" ht="34" customHeight="1">
      <x:c r="A2" s="5" t="str">
        <x:v>CONCILIAÇÃO PAINEL × CONTRATO × EXECUÇÃO</x:v>
      </x:c>
      <x:c r="B2" s="5" t="str">
        <x:v>CONCILIAÇÃO PAINEL × CONTRATO × EXECUÇÃO</x:v>
      </x:c>
      <x:c r="C2" s="5" t="str">
        <x:v>CONCILIAÇÃO PAINEL × CONTRATO × EXECUÇÃO</x:v>
      </x:c>
      <x:c r="D2" s="5" t="str">
        <x:v>CONCILIAÇÃO PAINEL × CONTRATO × EXECUÇÃO</x:v>
      </x:c>
      <x:c r="E2" s="5" t="str">
        <x:v>CONCILIAÇÃO PAINEL × CONTRATO × EXECUÇÃO</x:v>
      </x:c>
      <x:c r="F2" s="5" t="str">
        <x:v>CONCILIAÇÃO PAINEL × CONTRATO × EXECUÇÃO</x:v>
      </x:c>
      <x:c r="G2" s="5" t="str">
        <x:v>CONCILIAÇÃO PAINEL × CONTRATO × EXECUÇÃO</x:v>
      </x:c>
      <x:c r="H2" s="5" t="str">
        <x:v>CONCILIAÇÃO PAINEL × CONTRATO × EXECUÇÃO</x:v>
      </x:c>
      <x:c r="I2" s="5" t="str">
        <x:v>CONCILIAÇÃO PAINEL × CONTRATO × EXECUÇÃO</x:v>
      </x:c>
      <x:c r="J2" s="5" t="str">
        <x:v>CONCILIAÇÃO PAINEL × CONTRATO × EXECUÇÃO</x:v>
      </x:c>
      <x:c r="K2" s="5" t="str">
        <x:v>CONCILIAÇÃO PAINEL × CONTRATO × EXECUÇÃO</x:v>
      </x:c>
      <x:c r="L2" s="5" t="str">
        <x:v>CONCILIAÇÃO PAINEL × CONTRATO × EXECUÇÃO</x:v>
      </x:c>
      <x:c r="M2" s="5" t="str">
        <x:v>CONCILIAÇÃO PAINEL × CONTRATO × EXECUÇÃO</x:v>
      </x:c>
      <x:c r="N2" s="5" t="str">
        <x:v>CONCILIAÇÃO PAINEL × CONTRATO × EXECUÇÃO</x:v>
      </x:c>
      <x:c r="O2" s="5" t="str">
        <x:v>CONCILIAÇÃO PAINEL × CONTRATO × EXECUÇÃO</x:v>
      </x:c>
      <x:c r="P2" s="5" t="str">
        <x:v>CONCILIAÇÃO PAINEL × CONTRATO × EXECUÇÃO</x:v>
      </x:c>
      <x:c r="Q2" s="5" t="str">
        <x:v>CONCILIAÇÃO PAINEL × CONTRATO × EXECUÇÃO</x:v>
      </x:c>
      <x:c r="R2" s="5" t="str">
        <x:v>CONCILIAÇÃO PAINEL × CONTRATO × EXECUÇÃO</x:v>
      </x:c>
      <x:c r="S2" s="1"/>
      <x:c r="T2" s="1"/>
      <x:c r="U2" s="1"/>
      <x:c r="V2" s="1"/>
      <x:c r="W2" s="1"/>
      <x:c r="X2" s="1"/>
      <x:c r="Y2" s="1"/>
      <x:c r="Z2" s="1"/>
    </x:row>
    <x:row r="4">
      <x:c r="A4" s="26" t="str">
        <x:v>Uma linha por contrato único. As fases são comparadas, nunca somadas. Relações nominais ou por similaridade permanecem propostas até revisão manual.</x:v>
      </x:c>
      <x:c r="B4" s="26" t="str">
        <x:v>Uma linha por contrato único. As fases são comparadas, nunca somadas. Relações nominais ou por similaridade permanecem propostas até revisão manual.</x:v>
      </x:c>
      <x:c r="C4" s="26" t="str">
        <x:v>Uma linha por contrato único. As fases são comparadas, nunca somadas. Relações nominais ou por similaridade permanecem propostas até revisão manual.</x:v>
      </x:c>
      <x:c r="D4" s="26" t="str">
        <x:v>Uma linha por contrato único. As fases são comparadas, nunca somadas. Relações nominais ou por similaridade permanecem propostas até revisão manual.</x:v>
      </x:c>
      <x:c r="E4" s="26" t="str">
        <x:v>Uma linha por contrato único. As fases são comparadas, nunca somadas. Relações nominais ou por similaridade permanecem propostas até revisão manual.</x:v>
      </x:c>
      <x:c r="F4" s="26" t="str">
        <x:v>Uma linha por contrato único. As fases são comparadas, nunca somadas. Relações nominais ou por similaridade permanecem propostas até revisão manual.</x:v>
      </x:c>
      <x:c r="G4" s="26" t="str">
        <x:v>Uma linha por contrato único. As fases são comparadas, nunca somadas. Relações nominais ou por similaridade permanecem propostas até revisão manual.</x:v>
      </x:c>
      <x:c r="H4" s="26" t="str">
        <x:v>Uma linha por contrato único. As fases são comparadas, nunca somadas. Relações nominais ou por similaridade permanecem propostas até revisão manual.</x:v>
      </x:c>
      <x:c r="I4" s="26" t="str">
        <x:v>Uma linha por contrato único. As fases são comparadas, nunca somadas. Relações nominais ou por similaridade permanecem propostas até revisão manual.</x:v>
      </x:c>
      <x:c r="J4" s="26" t="str">
        <x:v>Uma linha por contrato único. As fases são comparadas, nunca somadas. Relações nominais ou por similaridade permanecem propostas até revisão manual.</x:v>
      </x:c>
      <x:c r="K4" s="26" t="str">
        <x:v>Uma linha por contrato único. As fases são comparadas, nunca somadas. Relações nominais ou por similaridade permanecem propostas até revisão manual.</x:v>
      </x:c>
      <x:c r="L4" s="26" t="str">
        <x:v>Uma linha por contrato único. As fases são comparadas, nunca somadas. Relações nominais ou por similaridade permanecem propostas até revisão manual.</x:v>
      </x:c>
      <x:c r="M4" s="26" t="str">
        <x:v>Uma linha por contrato único. As fases são comparadas, nunca somadas. Relações nominais ou por similaridade permanecem propostas até revisão manual.</x:v>
      </x:c>
      <x:c r="N4" s="26" t="str">
        <x:v>Uma linha por contrato único. As fases são comparadas, nunca somadas. Relações nominais ou por similaridade permanecem propostas até revisão manual.</x:v>
      </x:c>
      <x:c r="O4" s="26" t="str">
        <x:v>Uma linha por contrato único. As fases são comparadas, nunca somadas. Relações nominais ou por similaridade permanecem propostas até revisão manual.</x:v>
      </x:c>
      <x:c r="P4" s="26" t="str">
        <x:v>Uma linha por contrato único. As fases são comparadas, nunca somadas. Relações nominais ou por similaridade permanecem propostas até revisão manual.</x:v>
      </x:c>
      <x:c r="Q4" s="26" t="str">
        <x:v>Uma linha por contrato único. As fases são comparadas, nunca somadas. Relações nominais ou por similaridade permanecem propostas até revisão manual.</x:v>
      </x:c>
      <x:c r="R4" s="26" t="str">
        <x:v>Uma linha por contrato único. As fases são comparadas, nunca somadas. Relações nominais ou por similaridade permanecem propostas até revisão manual.</x:v>
      </x:c>
    </x:row>
    <x:row r="6" ht="40" customHeight="1">
      <x:c r="A6" s="11" t="str">
        <x:v>ID conciliação</x:v>
      </x:c>
      <x:c r="B6" s="11" t="str">
        <x:v>ID contrato</x:v>
      </x:c>
      <x:c r="C6" s="11" t="str">
        <x:v>Artista/credor</x:v>
      </x:c>
      <x:c r="D6" s="11" t="str">
        <x:v>Contrato/processo</x:v>
      </x:c>
      <x:c r="E6" s="11" t="str">
        <x:v>Valor Painel</x:v>
      </x:c>
      <x:c r="F6" s="11" t="str">
        <x:v>Valor contratual final</x:v>
      </x:c>
      <x:c r="G6" s="11" t="str">
        <x:v>Empenho bruto</x:v>
      </x:c>
      <x:c r="H6" s="11" t="str">
        <x:v>Anulações</x:v>
      </x:c>
      <x:c r="I6" s="11" t="str">
        <x:v>Empenho líquido</x:v>
      </x:c>
      <x:c r="J6" s="11" t="str">
        <x:v>Liquidado</x:v>
      </x:c>
      <x:c r="K6" s="11" t="str">
        <x:v>Pago</x:v>
      </x:c>
      <x:c r="L6" s="11" t="str">
        <x:v>Painel - contrato</x:v>
      </x:c>
      <x:c r="M6" s="11" t="str">
        <x:v>Contrato - empenho líquido</x:v>
      </x:c>
      <x:c r="N6" s="11" t="str">
        <x:v>Liquidado - pago</x:v>
      </x:c>
      <x:c r="O6" s="11" t="str">
        <x:v>Critério do vínculo</x:v>
      </x:c>
      <x:c r="P6" s="11" t="str">
        <x:v>Confiança</x:v>
      </x:c>
      <x:c r="Q6" s="11" t="str">
        <x:v>Situação</x:v>
      </x:c>
      <x:c r="R6" s="11" t="str">
        <x:v>Evidência/observação</x:v>
      </x:c>
    </x:row>
    <x:row r="7">
      <x:c r="A7" s="117"/>
      <x:c r="B7" s="117"/>
      <x:c r="C7" s="117"/>
      <x:c r="D7" s="117"/>
      <x:c r="E7" s="128" t="str">
        <x:f>IF(B7="","",SUMIF('03_Contratacoes'!$A$7:$A$106,B7,'03_Contratacoes'!$R$7:$R$106))</x:f>
      </x:c>
      <x:c r="F7" s="128" t="str">
        <x:f>IF(B7="","",SUMIF('03_Contratacoes'!$A$7:$A$106,B7,'03_Contratacoes'!$Q$7:$Q$106))</x:f>
      </x:c>
      <x:c r="G7" s="128" t="str">
        <x:f>IF(B7="","",SUMIF('03A_Base_TCM'!$B$7:$B$106,B7,'03A_Base_TCM'!$T$7:$T$106))</x:f>
      </x:c>
      <x:c r="H7" s="128" t="str">
        <x:f>IF(B7="","",SUMIF('03A_Base_TCM'!$B$7:$B$106,B7,'03A_Base_TCM'!$U$7:$U$106))</x:f>
      </x:c>
      <x:c r="I7" s="128" t="str">
        <x:f>IF(B7="","",SUMIF('03A_Base_TCM'!$B$7:$B$106,B7,'03A_Base_TCM'!$V$7:$V$106))</x:f>
      </x:c>
      <x:c r="J7" s="128" t="str">
        <x:f>IF(B7="","",SUMIF('03A_Base_TCM'!$B$7:$B$106,B7,'03A_Base_TCM'!$W$7:$W$106))</x:f>
      </x:c>
      <x:c r="K7" s="128" t="str">
        <x:f>IF(B7="","",SUMIF('03A_Base_TCM'!$B$7:$B$106,B7,'03A_Base_TCM'!$X$7:$X$106))</x:f>
      </x:c>
      <x:c r="L7" s="128" t="str">
        <x:f>IF(B7="","",E7-F7)</x:f>
      </x:c>
      <x:c r="M7" s="128" t="str">
        <x:f>IF(B7="","",F7-I7)</x:f>
      </x:c>
      <x:c r="N7" s="128" t="str">
        <x:f>IF(B7="","",J7-K7)</x:f>
      </x:c>
      <x:c r="O7" s="117"/>
      <x:c r="P7" s="117"/>
      <x:c r="Q7" s="126" t="str">
        <x:f>IF(B7="","",IF(OR(O7="",P7=""),"Vínculo pendente",IF(ABS(L7)+ABS(M7)+ABS(N7)&lt;=0.01,"Conciliado",IF(AND(I7=0,F7&gt;0),"Contrato sem empenho",IF(AND(F7=0,I7&gt;0),"Execução sem contrato","Divergente — analisar estágio/tempo")))))</x:f>
      </x:c>
      <x:c r="R7" s="117"/>
    </x:row>
    <x:row r="8">
      <x:c r="A8" s="118"/>
      <x:c r="B8" s="118"/>
      <x:c r="C8" s="118"/>
      <x:c r="D8" s="118"/>
      <x:c r="E8" s="129" t="str">
        <x:f>IF(B8="","",SUMIF('03_Contratacoes'!$A$7:$A$106,B8,'03_Contratacoes'!$R$7:$R$106))</x:f>
      </x:c>
      <x:c r="F8" s="129" t="str">
        <x:f>IF(B8="","",SUMIF('03_Contratacoes'!$A$7:$A$106,B8,'03_Contratacoes'!$Q$7:$Q$106))</x:f>
      </x:c>
      <x:c r="G8" s="129" t="str">
        <x:f>IF(B8="","",SUMIF('03A_Base_TCM'!$B$7:$B$106,B8,'03A_Base_TCM'!$T$7:$T$106))</x:f>
      </x:c>
      <x:c r="H8" s="129" t="str">
        <x:f>IF(B8="","",SUMIF('03A_Base_TCM'!$B$7:$B$106,B8,'03A_Base_TCM'!$U$7:$U$106))</x:f>
      </x:c>
      <x:c r="I8" s="129" t="str">
        <x:f>IF(B8="","",SUMIF('03A_Base_TCM'!$B$7:$B$106,B8,'03A_Base_TCM'!$V$7:$V$106))</x:f>
      </x:c>
      <x:c r="J8" s="129" t="str">
        <x:f>IF(B8="","",SUMIF('03A_Base_TCM'!$B$7:$B$106,B8,'03A_Base_TCM'!$W$7:$W$106))</x:f>
      </x:c>
      <x:c r="K8" s="129" t="str">
        <x:f>IF(B8="","",SUMIF('03A_Base_TCM'!$B$7:$B$106,B8,'03A_Base_TCM'!$X$7:$X$106))</x:f>
      </x:c>
      <x:c r="L8" s="129" t="str">
        <x:f>IF(B8="","",E8-F8)</x:f>
      </x:c>
      <x:c r="M8" s="129" t="str">
        <x:f>IF(B8="","",F8-I8)</x:f>
      </x:c>
      <x:c r="N8" s="129" t="str">
        <x:f>IF(B8="","",J8-K8)</x:f>
      </x:c>
      <x:c r="O8" s="118"/>
      <x:c r="P8" s="118"/>
      <x:c r="Q8" s="127" t="str">
        <x:f>IF(B8="","",IF(OR(O8="",P8=""),"Vínculo pendente",IF(ABS(L8)+ABS(M8)+ABS(N8)&lt;=0.01,"Conciliado",IF(AND(I8=0,F8&gt;0),"Contrato sem empenho",IF(AND(F8=0,I8&gt;0),"Execução sem contrato","Divergente — analisar estágio/tempo")))))</x:f>
      </x:c>
      <x:c r="R8" s="118"/>
    </x:row>
    <x:row r="9">
      <x:c r="A9" s="118"/>
      <x:c r="B9" s="118"/>
      <x:c r="C9" s="118"/>
      <x:c r="D9" s="118"/>
      <x:c r="E9" s="129" t="str">
        <x:f>IF(B9="","",SUMIF('03_Contratacoes'!$A$7:$A$106,B9,'03_Contratacoes'!$R$7:$R$106))</x:f>
      </x:c>
      <x:c r="F9" s="129" t="str">
        <x:f>IF(B9="","",SUMIF('03_Contratacoes'!$A$7:$A$106,B9,'03_Contratacoes'!$Q$7:$Q$106))</x:f>
      </x:c>
      <x:c r="G9" s="129" t="str">
        <x:f>IF(B9="","",SUMIF('03A_Base_TCM'!$B$7:$B$106,B9,'03A_Base_TCM'!$T$7:$T$106))</x:f>
      </x:c>
      <x:c r="H9" s="129" t="str">
        <x:f>IF(B9="","",SUMIF('03A_Base_TCM'!$B$7:$B$106,B9,'03A_Base_TCM'!$U$7:$U$106))</x:f>
      </x:c>
      <x:c r="I9" s="129" t="str">
        <x:f>IF(B9="","",SUMIF('03A_Base_TCM'!$B$7:$B$106,B9,'03A_Base_TCM'!$V$7:$V$106))</x:f>
      </x:c>
      <x:c r="J9" s="129" t="str">
        <x:f>IF(B9="","",SUMIF('03A_Base_TCM'!$B$7:$B$106,B9,'03A_Base_TCM'!$W$7:$W$106))</x:f>
      </x:c>
      <x:c r="K9" s="129" t="str">
        <x:f>IF(B9="","",SUMIF('03A_Base_TCM'!$B$7:$B$106,B9,'03A_Base_TCM'!$X$7:$X$106))</x:f>
      </x:c>
      <x:c r="L9" s="129" t="str">
        <x:f>IF(B9="","",E9-F9)</x:f>
      </x:c>
      <x:c r="M9" s="129" t="str">
        <x:f>IF(B9="","",F9-I9)</x:f>
      </x:c>
      <x:c r="N9" s="129" t="str">
        <x:f>IF(B9="","",J9-K9)</x:f>
      </x:c>
      <x:c r="O9" s="118"/>
      <x:c r="P9" s="118"/>
      <x:c r="Q9" s="127" t="str">
        <x:f>IF(B9="","",IF(OR(O9="",P9=""),"Vínculo pendente",IF(ABS(L9)+ABS(M9)+ABS(N9)&lt;=0.01,"Conciliado",IF(AND(I9=0,F9&gt;0),"Contrato sem empenho",IF(AND(F9=0,I9&gt;0),"Execução sem contrato","Divergente — analisar estágio/tempo")))))</x:f>
      </x:c>
      <x:c r="R9" s="118"/>
    </x:row>
    <x:row r="10">
      <x:c r="A10" s="118"/>
      <x:c r="B10" s="118"/>
      <x:c r="C10" s="118"/>
      <x:c r="D10" s="118"/>
      <x:c r="E10" s="129" t="str">
        <x:f>IF(B10="","",SUMIF('03_Contratacoes'!$A$7:$A$106,B10,'03_Contratacoes'!$R$7:$R$106))</x:f>
      </x:c>
      <x:c r="F10" s="129" t="str">
        <x:f>IF(B10="","",SUMIF('03_Contratacoes'!$A$7:$A$106,B10,'03_Contratacoes'!$Q$7:$Q$106))</x:f>
      </x:c>
      <x:c r="G10" s="129" t="str">
        <x:f>IF(B10="","",SUMIF('03A_Base_TCM'!$B$7:$B$106,B10,'03A_Base_TCM'!$T$7:$T$106))</x:f>
      </x:c>
      <x:c r="H10" s="129" t="str">
        <x:f>IF(B10="","",SUMIF('03A_Base_TCM'!$B$7:$B$106,B10,'03A_Base_TCM'!$U$7:$U$106))</x:f>
      </x:c>
      <x:c r="I10" s="129" t="str">
        <x:f>IF(B10="","",SUMIF('03A_Base_TCM'!$B$7:$B$106,B10,'03A_Base_TCM'!$V$7:$V$106))</x:f>
      </x:c>
      <x:c r="J10" s="129" t="str">
        <x:f>IF(B10="","",SUMIF('03A_Base_TCM'!$B$7:$B$106,B10,'03A_Base_TCM'!$W$7:$W$106))</x:f>
      </x:c>
      <x:c r="K10" s="129" t="str">
        <x:f>IF(B10="","",SUMIF('03A_Base_TCM'!$B$7:$B$106,B10,'03A_Base_TCM'!$X$7:$X$106))</x:f>
      </x:c>
      <x:c r="L10" s="129" t="str">
        <x:f>IF(B10="","",E10-F10)</x:f>
      </x:c>
      <x:c r="M10" s="129" t="str">
        <x:f>IF(B10="","",F10-I10)</x:f>
      </x:c>
      <x:c r="N10" s="129" t="str">
        <x:f>IF(B10="","",J10-K10)</x:f>
      </x:c>
      <x:c r="O10" s="118"/>
      <x:c r="P10" s="118"/>
      <x:c r="Q10" s="127" t="str">
        <x:f>IF(B10="","",IF(OR(O10="",P10=""),"Vínculo pendente",IF(ABS(L10)+ABS(M10)+ABS(N10)&lt;=0.01,"Conciliado",IF(AND(I10=0,F10&gt;0),"Contrato sem empenho",IF(AND(F10=0,I10&gt;0),"Execução sem contrato","Divergente — analisar estágio/tempo")))))</x:f>
      </x:c>
      <x:c r="R10" s="118"/>
    </x:row>
    <x:row r="11">
      <x:c r="A11" s="118"/>
      <x:c r="B11" s="118"/>
      <x:c r="C11" s="118"/>
      <x:c r="D11" s="118"/>
      <x:c r="E11" s="129" t="str">
        <x:f>IF(B11="","",SUMIF('03_Contratacoes'!$A$7:$A$106,B11,'03_Contratacoes'!$R$7:$R$106))</x:f>
      </x:c>
      <x:c r="F11" s="129" t="str">
        <x:f>IF(B11="","",SUMIF('03_Contratacoes'!$A$7:$A$106,B11,'03_Contratacoes'!$Q$7:$Q$106))</x:f>
      </x:c>
      <x:c r="G11" s="129" t="str">
        <x:f>IF(B11="","",SUMIF('03A_Base_TCM'!$B$7:$B$106,B11,'03A_Base_TCM'!$T$7:$T$106))</x:f>
      </x:c>
      <x:c r="H11" s="129" t="str">
        <x:f>IF(B11="","",SUMIF('03A_Base_TCM'!$B$7:$B$106,B11,'03A_Base_TCM'!$U$7:$U$106))</x:f>
      </x:c>
      <x:c r="I11" s="129" t="str">
        <x:f>IF(B11="","",SUMIF('03A_Base_TCM'!$B$7:$B$106,B11,'03A_Base_TCM'!$V$7:$V$106))</x:f>
      </x:c>
      <x:c r="J11" s="129" t="str">
        <x:f>IF(B11="","",SUMIF('03A_Base_TCM'!$B$7:$B$106,B11,'03A_Base_TCM'!$W$7:$W$106))</x:f>
      </x:c>
      <x:c r="K11" s="129" t="str">
        <x:f>IF(B11="","",SUMIF('03A_Base_TCM'!$B$7:$B$106,B11,'03A_Base_TCM'!$X$7:$X$106))</x:f>
      </x:c>
      <x:c r="L11" s="129" t="str">
        <x:f>IF(B11="","",E11-F11)</x:f>
      </x:c>
      <x:c r="M11" s="129" t="str">
        <x:f>IF(B11="","",F11-I11)</x:f>
      </x:c>
      <x:c r="N11" s="129" t="str">
        <x:f>IF(B11="","",J11-K11)</x:f>
      </x:c>
      <x:c r="O11" s="118"/>
      <x:c r="P11" s="118"/>
      <x:c r="Q11" s="127" t="str">
        <x:f>IF(B11="","",IF(OR(O11="",P11=""),"Vínculo pendente",IF(ABS(L11)+ABS(M11)+ABS(N11)&lt;=0.01,"Conciliado",IF(AND(I11=0,F11&gt;0),"Contrato sem empenho",IF(AND(F11=0,I11&gt;0),"Execução sem contrato","Divergente — analisar estágio/tempo")))))</x:f>
      </x:c>
      <x:c r="R11" s="118"/>
    </x:row>
    <x:row r="12">
      <x:c r="A12" s="118"/>
      <x:c r="B12" s="118"/>
      <x:c r="C12" s="118"/>
      <x:c r="D12" s="118"/>
      <x:c r="E12" s="129" t="str">
        <x:f>IF(B12="","",SUMIF('03_Contratacoes'!$A$7:$A$106,B12,'03_Contratacoes'!$R$7:$R$106))</x:f>
      </x:c>
      <x:c r="F12" s="129" t="str">
        <x:f>IF(B12="","",SUMIF('03_Contratacoes'!$A$7:$A$106,B12,'03_Contratacoes'!$Q$7:$Q$106))</x:f>
      </x:c>
      <x:c r="G12" s="129" t="str">
        <x:f>IF(B12="","",SUMIF('03A_Base_TCM'!$B$7:$B$106,B12,'03A_Base_TCM'!$T$7:$T$106))</x:f>
      </x:c>
      <x:c r="H12" s="129" t="str">
        <x:f>IF(B12="","",SUMIF('03A_Base_TCM'!$B$7:$B$106,B12,'03A_Base_TCM'!$U$7:$U$106))</x:f>
      </x:c>
      <x:c r="I12" s="129" t="str">
        <x:f>IF(B12="","",SUMIF('03A_Base_TCM'!$B$7:$B$106,B12,'03A_Base_TCM'!$V$7:$V$106))</x:f>
      </x:c>
      <x:c r="J12" s="129" t="str">
        <x:f>IF(B12="","",SUMIF('03A_Base_TCM'!$B$7:$B$106,B12,'03A_Base_TCM'!$W$7:$W$106))</x:f>
      </x:c>
      <x:c r="K12" s="129" t="str">
        <x:f>IF(B12="","",SUMIF('03A_Base_TCM'!$B$7:$B$106,B12,'03A_Base_TCM'!$X$7:$X$106))</x:f>
      </x:c>
      <x:c r="L12" s="129" t="str">
        <x:f>IF(B12="","",E12-F12)</x:f>
      </x:c>
      <x:c r="M12" s="129" t="str">
        <x:f>IF(B12="","",F12-I12)</x:f>
      </x:c>
      <x:c r="N12" s="129" t="str">
        <x:f>IF(B12="","",J12-K12)</x:f>
      </x:c>
      <x:c r="O12" s="118"/>
      <x:c r="P12" s="118"/>
      <x:c r="Q12" s="127" t="str">
        <x:f>IF(B12="","",IF(OR(O12="",P12=""),"Vínculo pendente",IF(ABS(L12)+ABS(M12)+ABS(N12)&lt;=0.01,"Conciliado",IF(AND(I12=0,F12&gt;0),"Contrato sem empenho",IF(AND(F12=0,I12&gt;0),"Execução sem contrato","Divergente — analisar estágio/tempo")))))</x:f>
      </x:c>
      <x:c r="R12" s="118"/>
    </x:row>
    <x:row r="13">
      <x:c r="A13" s="118"/>
      <x:c r="B13" s="118"/>
      <x:c r="C13" s="118"/>
      <x:c r="D13" s="118"/>
      <x:c r="E13" s="129" t="str">
        <x:f>IF(B13="","",SUMIF('03_Contratacoes'!$A$7:$A$106,B13,'03_Contratacoes'!$R$7:$R$106))</x:f>
      </x:c>
      <x:c r="F13" s="129" t="str">
        <x:f>IF(B13="","",SUMIF('03_Contratacoes'!$A$7:$A$106,B13,'03_Contratacoes'!$Q$7:$Q$106))</x:f>
      </x:c>
      <x:c r="G13" s="129" t="str">
        <x:f>IF(B13="","",SUMIF('03A_Base_TCM'!$B$7:$B$106,B13,'03A_Base_TCM'!$T$7:$T$106))</x:f>
      </x:c>
      <x:c r="H13" s="129" t="str">
        <x:f>IF(B13="","",SUMIF('03A_Base_TCM'!$B$7:$B$106,B13,'03A_Base_TCM'!$U$7:$U$106))</x:f>
      </x:c>
      <x:c r="I13" s="129" t="str">
        <x:f>IF(B13="","",SUMIF('03A_Base_TCM'!$B$7:$B$106,B13,'03A_Base_TCM'!$V$7:$V$106))</x:f>
      </x:c>
      <x:c r="J13" s="129" t="str">
        <x:f>IF(B13="","",SUMIF('03A_Base_TCM'!$B$7:$B$106,B13,'03A_Base_TCM'!$W$7:$W$106))</x:f>
      </x:c>
      <x:c r="K13" s="129" t="str">
        <x:f>IF(B13="","",SUMIF('03A_Base_TCM'!$B$7:$B$106,B13,'03A_Base_TCM'!$X$7:$X$106))</x:f>
      </x:c>
      <x:c r="L13" s="129" t="str">
        <x:f>IF(B13="","",E13-F13)</x:f>
      </x:c>
      <x:c r="M13" s="129" t="str">
        <x:f>IF(B13="","",F13-I13)</x:f>
      </x:c>
      <x:c r="N13" s="129" t="str">
        <x:f>IF(B13="","",J13-K13)</x:f>
      </x:c>
      <x:c r="O13" s="118"/>
      <x:c r="P13" s="118"/>
      <x:c r="Q13" s="127" t="str">
        <x:f>IF(B13="","",IF(OR(O13="",P13=""),"Vínculo pendente",IF(ABS(L13)+ABS(M13)+ABS(N13)&lt;=0.01,"Conciliado",IF(AND(I13=0,F13&gt;0),"Contrato sem empenho",IF(AND(F13=0,I13&gt;0),"Execução sem contrato","Divergente — analisar estágio/tempo")))))</x:f>
      </x:c>
      <x:c r="R13" s="118"/>
    </x:row>
    <x:row r="14">
      <x:c r="A14" s="118"/>
      <x:c r="B14" s="118"/>
      <x:c r="C14" s="118"/>
      <x:c r="D14" s="118"/>
      <x:c r="E14" s="129" t="str">
        <x:f>IF(B14="","",SUMIF('03_Contratacoes'!$A$7:$A$106,B14,'03_Contratacoes'!$R$7:$R$106))</x:f>
      </x:c>
      <x:c r="F14" s="129" t="str">
        <x:f>IF(B14="","",SUMIF('03_Contratacoes'!$A$7:$A$106,B14,'03_Contratacoes'!$Q$7:$Q$106))</x:f>
      </x:c>
      <x:c r="G14" s="129" t="str">
        <x:f>IF(B14="","",SUMIF('03A_Base_TCM'!$B$7:$B$106,B14,'03A_Base_TCM'!$T$7:$T$106))</x:f>
      </x:c>
      <x:c r="H14" s="129" t="str">
        <x:f>IF(B14="","",SUMIF('03A_Base_TCM'!$B$7:$B$106,B14,'03A_Base_TCM'!$U$7:$U$106))</x:f>
      </x:c>
      <x:c r="I14" s="129" t="str">
        <x:f>IF(B14="","",SUMIF('03A_Base_TCM'!$B$7:$B$106,B14,'03A_Base_TCM'!$V$7:$V$106))</x:f>
      </x:c>
      <x:c r="J14" s="129" t="str">
        <x:f>IF(B14="","",SUMIF('03A_Base_TCM'!$B$7:$B$106,B14,'03A_Base_TCM'!$W$7:$W$106))</x:f>
      </x:c>
      <x:c r="K14" s="129" t="str">
        <x:f>IF(B14="","",SUMIF('03A_Base_TCM'!$B$7:$B$106,B14,'03A_Base_TCM'!$X$7:$X$106))</x:f>
      </x:c>
      <x:c r="L14" s="129" t="str">
        <x:f>IF(B14="","",E14-F14)</x:f>
      </x:c>
      <x:c r="M14" s="129" t="str">
        <x:f>IF(B14="","",F14-I14)</x:f>
      </x:c>
      <x:c r="N14" s="129" t="str">
        <x:f>IF(B14="","",J14-K14)</x:f>
      </x:c>
      <x:c r="O14" s="118"/>
      <x:c r="P14" s="118"/>
      <x:c r="Q14" s="127" t="str">
        <x:f>IF(B14="","",IF(OR(O14="",P14=""),"Vínculo pendente",IF(ABS(L14)+ABS(M14)+ABS(N14)&lt;=0.01,"Conciliado",IF(AND(I14=0,F14&gt;0),"Contrato sem empenho",IF(AND(F14=0,I14&gt;0),"Execução sem contrato","Divergente — analisar estágio/tempo")))))</x:f>
      </x:c>
      <x:c r="R14" s="118"/>
    </x:row>
    <x:row r="15">
      <x:c r="A15" s="118"/>
      <x:c r="B15" s="118"/>
      <x:c r="C15" s="118"/>
      <x:c r="D15" s="118"/>
      <x:c r="E15" s="129" t="str">
        <x:f>IF(B15="","",SUMIF('03_Contratacoes'!$A$7:$A$106,B15,'03_Contratacoes'!$R$7:$R$106))</x:f>
      </x:c>
      <x:c r="F15" s="129" t="str">
        <x:f>IF(B15="","",SUMIF('03_Contratacoes'!$A$7:$A$106,B15,'03_Contratacoes'!$Q$7:$Q$106))</x:f>
      </x:c>
      <x:c r="G15" s="129" t="str">
        <x:f>IF(B15="","",SUMIF('03A_Base_TCM'!$B$7:$B$106,B15,'03A_Base_TCM'!$T$7:$T$106))</x:f>
      </x:c>
      <x:c r="H15" s="129" t="str">
        <x:f>IF(B15="","",SUMIF('03A_Base_TCM'!$B$7:$B$106,B15,'03A_Base_TCM'!$U$7:$U$106))</x:f>
      </x:c>
      <x:c r="I15" s="129" t="str">
        <x:f>IF(B15="","",SUMIF('03A_Base_TCM'!$B$7:$B$106,B15,'03A_Base_TCM'!$V$7:$V$106))</x:f>
      </x:c>
      <x:c r="J15" s="129" t="str">
        <x:f>IF(B15="","",SUMIF('03A_Base_TCM'!$B$7:$B$106,B15,'03A_Base_TCM'!$W$7:$W$106))</x:f>
      </x:c>
      <x:c r="K15" s="129" t="str">
        <x:f>IF(B15="","",SUMIF('03A_Base_TCM'!$B$7:$B$106,B15,'03A_Base_TCM'!$X$7:$X$106))</x:f>
      </x:c>
      <x:c r="L15" s="129" t="str">
        <x:f>IF(B15="","",E15-F15)</x:f>
      </x:c>
      <x:c r="M15" s="129" t="str">
        <x:f>IF(B15="","",F15-I15)</x:f>
      </x:c>
      <x:c r="N15" s="129" t="str">
        <x:f>IF(B15="","",J15-K15)</x:f>
      </x:c>
      <x:c r="O15" s="118"/>
      <x:c r="P15" s="118"/>
      <x:c r="Q15" s="127" t="str">
        <x:f>IF(B15="","",IF(OR(O15="",P15=""),"Vínculo pendente",IF(ABS(L15)+ABS(M15)+ABS(N15)&lt;=0.01,"Conciliado",IF(AND(I15=0,F15&gt;0),"Contrato sem empenho",IF(AND(F15=0,I15&gt;0),"Execução sem contrato","Divergente — analisar estágio/tempo")))))</x:f>
      </x:c>
      <x:c r="R15" s="118"/>
    </x:row>
    <x:row r="16">
      <x:c r="A16" s="118"/>
      <x:c r="B16" s="118"/>
      <x:c r="C16" s="118"/>
      <x:c r="D16" s="118"/>
      <x:c r="E16" s="129" t="str">
        <x:f>IF(B16="","",SUMIF('03_Contratacoes'!$A$7:$A$106,B16,'03_Contratacoes'!$R$7:$R$106))</x:f>
      </x:c>
      <x:c r="F16" s="129" t="str">
        <x:f>IF(B16="","",SUMIF('03_Contratacoes'!$A$7:$A$106,B16,'03_Contratacoes'!$Q$7:$Q$106))</x:f>
      </x:c>
      <x:c r="G16" s="129" t="str">
        <x:f>IF(B16="","",SUMIF('03A_Base_TCM'!$B$7:$B$106,B16,'03A_Base_TCM'!$T$7:$T$106))</x:f>
      </x:c>
      <x:c r="H16" s="129" t="str">
        <x:f>IF(B16="","",SUMIF('03A_Base_TCM'!$B$7:$B$106,B16,'03A_Base_TCM'!$U$7:$U$106))</x:f>
      </x:c>
      <x:c r="I16" s="129" t="str">
        <x:f>IF(B16="","",SUMIF('03A_Base_TCM'!$B$7:$B$106,B16,'03A_Base_TCM'!$V$7:$V$106))</x:f>
      </x:c>
      <x:c r="J16" s="129" t="str">
        <x:f>IF(B16="","",SUMIF('03A_Base_TCM'!$B$7:$B$106,B16,'03A_Base_TCM'!$W$7:$W$106))</x:f>
      </x:c>
      <x:c r="K16" s="129" t="str">
        <x:f>IF(B16="","",SUMIF('03A_Base_TCM'!$B$7:$B$106,B16,'03A_Base_TCM'!$X$7:$X$106))</x:f>
      </x:c>
      <x:c r="L16" s="129" t="str">
        <x:f>IF(B16="","",E16-F16)</x:f>
      </x:c>
      <x:c r="M16" s="129" t="str">
        <x:f>IF(B16="","",F16-I16)</x:f>
      </x:c>
      <x:c r="N16" s="129" t="str">
        <x:f>IF(B16="","",J16-K16)</x:f>
      </x:c>
      <x:c r="O16" s="118"/>
      <x:c r="P16" s="118"/>
      <x:c r="Q16" s="127" t="str">
        <x:f>IF(B16="","",IF(OR(O16="",P16=""),"Vínculo pendente",IF(ABS(L16)+ABS(M16)+ABS(N16)&lt;=0.01,"Conciliado",IF(AND(I16=0,F16&gt;0),"Contrato sem empenho",IF(AND(F16=0,I16&gt;0),"Execução sem contrato","Divergente — analisar estágio/tempo")))))</x:f>
      </x:c>
      <x:c r="R16" s="118"/>
    </x:row>
    <x:row r="17">
      <x:c r="A17" s="118"/>
      <x:c r="B17" s="118"/>
      <x:c r="C17" s="118"/>
      <x:c r="D17" s="118"/>
      <x:c r="E17" s="129" t="str">
        <x:f>IF(B17="","",SUMIF('03_Contratacoes'!$A$7:$A$106,B17,'03_Contratacoes'!$R$7:$R$106))</x:f>
      </x:c>
      <x:c r="F17" s="129" t="str">
        <x:f>IF(B17="","",SUMIF('03_Contratacoes'!$A$7:$A$106,B17,'03_Contratacoes'!$Q$7:$Q$106))</x:f>
      </x:c>
      <x:c r="G17" s="129" t="str">
        <x:f>IF(B17="","",SUMIF('03A_Base_TCM'!$B$7:$B$106,B17,'03A_Base_TCM'!$T$7:$T$106))</x:f>
      </x:c>
      <x:c r="H17" s="129" t="str">
        <x:f>IF(B17="","",SUMIF('03A_Base_TCM'!$B$7:$B$106,B17,'03A_Base_TCM'!$U$7:$U$106))</x:f>
      </x:c>
      <x:c r="I17" s="129" t="str">
        <x:f>IF(B17="","",SUMIF('03A_Base_TCM'!$B$7:$B$106,B17,'03A_Base_TCM'!$V$7:$V$106))</x:f>
      </x:c>
      <x:c r="J17" s="129" t="str">
        <x:f>IF(B17="","",SUMIF('03A_Base_TCM'!$B$7:$B$106,B17,'03A_Base_TCM'!$W$7:$W$106))</x:f>
      </x:c>
      <x:c r="K17" s="129" t="str">
        <x:f>IF(B17="","",SUMIF('03A_Base_TCM'!$B$7:$B$106,B17,'03A_Base_TCM'!$X$7:$X$106))</x:f>
      </x:c>
      <x:c r="L17" s="129" t="str">
        <x:f>IF(B17="","",E17-F17)</x:f>
      </x:c>
      <x:c r="M17" s="129" t="str">
        <x:f>IF(B17="","",F17-I17)</x:f>
      </x:c>
      <x:c r="N17" s="129" t="str">
        <x:f>IF(B17="","",J17-K17)</x:f>
      </x:c>
      <x:c r="O17" s="118"/>
      <x:c r="P17" s="118"/>
      <x:c r="Q17" s="127" t="str">
        <x:f>IF(B17="","",IF(OR(O17="",P17=""),"Vínculo pendente",IF(ABS(L17)+ABS(M17)+ABS(N17)&lt;=0.01,"Conciliado",IF(AND(I17=0,F17&gt;0),"Contrato sem empenho",IF(AND(F17=0,I17&gt;0),"Execução sem contrato","Divergente — analisar estágio/tempo")))))</x:f>
      </x:c>
      <x:c r="R17" s="118"/>
    </x:row>
    <x:row r="18">
      <x:c r="A18" s="118"/>
      <x:c r="B18" s="118"/>
      <x:c r="C18" s="118"/>
      <x:c r="D18" s="118"/>
      <x:c r="E18" s="129" t="str">
        <x:f>IF(B18="","",SUMIF('03_Contratacoes'!$A$7:$A$106,B18,'03_Contratacoes'!$R$7:$R$106))</x:f>
      </x:c>
      <x:c r="F18" s="129" t="str">
        <x:f>IF(B18="","",SUMIF('03_Contratacoes'!$A$7:$A$106,B18,'03_Contratacoes'!$Q$7:$Q$106))</x:f>
      </x:c>
      <x:c r="G18" s="129" t="str">
        <x:f>IF(B18="","",SUMIF('03A_Base_TCM'!$B$7:$B$106,B18,'03A_Base_TCM'!$T$7:$T$106))</x:f>
      </x:c>
      <x:c r="H18" s="129" t="str">
        <x:f>IF(B18="","",SUMIF('03A_Base_TCM'!$B$7:$B$106,B18,'03A_Base_TCM'!$U$7:$U$106))</x:f>
      </x:c>
      <x:c r="I18" s="129" t="str">
        <x:f>IF(B18="","",SUMIF('03A_Base_TCM'!$B$7:$B$106,B18,'03A_Base_TCM'!$V$7:$V$106))</x:f>
      </x:c>
      <x:c r="J18" s="129" t="str">
        <x:f>IF(B18="","",SUMIF('03A_Base_TCM'!$B$7:$B$106,B18,'03A_Base_TCM'!$W$7:$W$106))</x:f>
      </x:c>
      <x:c r="K18" s="129" t="str">
        <x:f>IF(B18="","",SUMIF('03A_Base_TCM'!$B$7:$B$106,B18,'03A_Base_TCM'!$X$7:$X$106))</x:f>
      </x:c>
      <x:c r="L18" s="129" t="str">
        <x:f>IF(B18="","",E18-F18)</x:f>
      </x:c>
      <x:c r="M18" s="129" t="str">
        <x:f>IF(B18="","",F18-I18)</x:f>
      </x:c>
      <x:c r="N18" s="129" t="str">
        <x:f>IF(B18="","",J18-K18)</x:f>
      </x:c>
      <x:c r="O18" s="118"/>
      <x:c r="P18" s="118"/>
      <x:c r="Q18" s="127" t="str">
        <x:f>IF(B18="","",IF(OR(O18="",P18=""),"Vínculo pendente",IF(ABS(L18)+ABS(M18)+ABS(N18)&lt;=0.01,"Conciliado",IF(AND(I18=0,F18&gt;0),"Contrato sem empenho",IF(AND(F18=0,I18&gt;0),"Execução sem contrato","Divergente — analisar estágio/tempo")))))</x:f>
      </x:c>
      <x:c r="R18" s="118"/>
    </x:row>
    <x:row r="19">
      <x:c r="A19" s="118"/>
      <x:c r="B19" s="118"/>
      <x:c r="C19" s="118"/>
      <x:c r="D19" s="118"/>
      <x:c r="E19" s="129" t="str">
        <x:f>IF(B19="","",SUMIF('03_Contratacoes'!$A$7:$A$106,B19,'03_Contratacoes'!$R$7:$R$106))</x:f>
      </x:c>
      <x:c r="F19" s="129" t="str">
        <x:f>IF(B19="","",SUMIF('03_Contratacoes'!$A$7:$A$106,B19,'03_Contratacoes'!$Q$7:$Q$106))</x:f>
      </x:c>
      <x:c r="G19" s="129" t="str">
        <x:f>IF(B19="","",SUMIF('03A_Base_TCM'!$B$7:$B$106,B19,'03A_Base_TCM'!$T$7:$T$106))</x:f>
      </x:c>
      <x:c r="H19" s="129" t="str">
        <x:f>IF(B19="","",SUMIF('03A_Base_TCM'!$B$7:$B$106,B19,'03A_Base_TCM'!$U$7:$U$106))</x:f>
      </x:c>
      <x:c r="I19" s="129" t="str">
        <x:f>IF(B19="","",SUMIF('03A_Base_TCM'!$B$7:$B$106,B19,'03A_Base_TCM'!$V$7:$V$106))</x:f>
      </x:c>
      <x:c r="J19" s="129" t="str">
        <x:f>IF(B19="","",SUMIF('03A_Base_TCM'!$B$7:$B$106,B19,'03A_Base_TCM'!$W$7:$W$106))</x:f>
      </x:c>
      <x:c r="K19" s="129" t="str">
        <x:f>IF(B19="","",SUMIF('03A_Base_TCM'!$B$7:$B$106,B19,'03A_Base_TCM'!$X$7:$X$106))</x:f>
      </x:c>
      <x:c r="L19" s="129" t="str">
        <x:f>IF(B19="","",E19-F19)</x:f>
      </x:c>
      <x:c r="M19" s="129" t="str">
        <x:f>IF(B19="","",F19-I19)</x:f>
      </x:c>
      <x:c r="N19" s="129" t="str">
        <x:f>IF(B19="","",J19-K19)</x:f>
      </x:c>
      <x:c r="O19" s="118"/>
      <x:c r="P19" s="118"/>
      <x:c r="Q19" s="127" t="str">
        <x:f>IF(B19="","",IF(OR(O19="",P19=""),"Vínculo pendente",IF(ABS(L19)+ABS(M19)+ABS(N19)&lt;=0.01,"Conciliado",IF(AND(I19=0,F19&gt;0),"Contrato sem empenho",IF(AND(F19=0,I19&gt;0),"Execução sem contrato","Divergente — analisar estágio/tempo")))))</x:f>
      </x:c>
      <x:c r="R19" s="118"/>
    </x:row>
    <x:row r="20">
      <x:c r="A20" s="118"/>
      <x:c r="B20" s="118"/>
      <x:c r="C20" s="118"/>
      <x:c r="D20" s="118"/>
      <x:c r="E20" s="129" t="str">
        <x:f>IF(B20="","",SUMIF('03_Contratacoes'!$A$7:$A$106,B20,'03_Contratacoes'!$R$7:$R$106))</x:f>
      </x:c>
      <x:c r="F20" s="129" t="str">
        <x:f>IF(B20="","",SUMIF('03_Contratacoes'!$A$7:$A$106,B20,'03_Contratacoes'!$Q$7:$Q$106))</x:f>
      </x:c>
      <x:c r="G20" s="129" t="str">
        <x:f>IF(B20="","",SUMIF('03A_Base_TCM'!$B$7:$B$106,B20,'03A_Base_TCM'!$T$7:$T$106))</x:f>
      </x:c>
      <x:c r="H20" s="129" t="str">
        <x:f>IF(B20="","",SUMIF('03A_Base_TCM'!$B$7:$B$106,B20,'03A_Base_TCM'!$U$7:$U$106))</x:f>
      </x:c>
      <x:c r="I20" s="129" t="str">
        <x:f>IF(B20="","",SUMIF('03A_Base_TCM'!$B$7:$B$106,B20,'03A_Base_TCM'!$V$7:$V$106))</x:f>
      </x:c>
      <x:c r="J20" s="129" t="str">
        <x:f>IF(B20="","",SUMIF('03A_Base_TCM'!$B$7:$B$106,B20,'03A_Base_TCM'!$W$7:$W$106))</x:f>
      </x:c>
      <x:c r="K20" s="129" t="str">
        <x:f>IF(B20="","",SUMIF('03A_Base_TCM'!$B$7:$B$106,B20,'03A_Base_TCM'!$X$7:$X$106))</x:f>
      </x:c>
      <x:c r="L20" s="129" t="str">
        <x:f>IF(B20="","",E20-F20)</x:f>
      </x:c>
      <x:c r="M20" s="129" t="str">
        <x:f>IF(B20="","",F20-I20)</x:f>
      </x:c>
      <x:c r="N20" s="129" t="str">
        <x:f>IF(B20="","",J20-K20)</x:f>
      </x:c>
      <x:c r="O20" s="118"/>
      <x:c r="P20" s="118"/>
      <x:c r="Q20" s="127" t="str">
        <x:f>IF(B20="","",IF(OR(O20="",P20=""),"Vínculo pendente",IF(ABS(L20)+ABS(M20)+ABS(N20)&lt;=0.01,"Conciliado",IF(AND(I20=0,F20&gt;0),"Contrato sem empenho",IF(AND(F20=0,I20&gt;0),"Execução sem contrato","Divergente — analisar estágio/tempo")))))</x:f>
      </x:c>
      <x:c r="R20" s="118"/>
    </x:row>
    <x:row r="21">
      <x:c r="A21" s="118"/>
      <x:c r="B21" s="118"/>
      <x:c r="C21" s="118"/>
      <x:c r="D21" s="118"/>
      <x:c r="E21" s="129" t="str">
        <x:f>IF(B21="","",SUMIF('03_Contratacoes'!$A$7:$A$106,B21,'03_Contratacoes'!$R$7:$R$106))</x:f>
      </x:c>
      <x:c r="F21" s="129" t="str">
        <x:f>IF(B21="","",SUMIF('03_Contratacoes'!$A$7:$A$106,B21,'03_Contratacoes'!$Q$7:$Q$106))</x:f>
      </x:c>
      <x:c r="G21" s="129" t="str">
        <x:f>IF(B21="","",SUMIF('03A_Base_TCM'!$B$7:$B$106,B21,'03A_Base_TCM'!$T$7:$T$106))</x:f>
      </x:c>
      <x:c r="H21" s="129" t="str">
        <x:f>IF(B21="","",SUMIF('03A_Base_TCM'!$B$7:$B$106,B21,'03A_Base_TCM'!$U$7:$U$106))</x:f>
      </x:c>
      <x:c r="I21" s="129" t="str">
        <x:f>IF(B21="","",SUMIF('03A_Base_TCM'!$B$7:$B$106,B21,'03A_Base_TCM'!$V$7:$V$106))</x:f>
      </x:c>
      <x:c r="J21" s="129" t="str">
        <x:f>IF(B21="","",SUMIF('03A_Base_TCM'!$B$7:$B$106,B21,'03A_Base_TCM'!$W$7:$W$106))</x:f>
      </x:c>
      <x:c r="K21" s="129" t="str">
        <x:f>IF(B21="","",SUMIF('03A_Base_TCM'!$B$7:$B$106,B21,'03A_Base_TCM'!$X$7:$X$106))</x:f>
      </x:c>
      <x:c r="L21" s="129" t="str">
        <x:f>IF(B21="","",E21-F21)</x:f>
      </x:c>
      <x:c r="M21" s="129" t="str">
        <x:f>IF(B21="","",F21-I21)</x:f>
      </x:c>
      <x:c r="N21" s="129" t="str">
        <x:f>IF(B21="","",J21-K21)</x:f>
      </x:c>
      <x:c r="O21" s="118"/>
      <x:c r="P21" s="118"/>
      <x:c r="Q21" s="127" t="str">
        <x:f>IF(B21="","",IF(OR(O21="",P21=""),"Vínculo pendente",IF(ABS(L21)+ABS(M21)+ABS(N21)&lt;=0.01,"Conciliado",IF(AND(I21=0,F21&gt;0),"Contrato sem empenho",IF(AND(F21=0,I21&gt;0),"Execução sem contrato","Divergente — analisar estágio/tempo")))))</x:f>
      </x:c>
      <x:c r="R21" s="118"/>
    </x:row>
    <x:row r="22">
      <x:c r="A22" s="118"/>
      <x:c r="B22" s="118"/>
      <x:c r="C22" s="118"/>
      <x:c r="D22" s="118"/>
      <x:c r="E22" s="129" t="str">
        <x:f>IF(B22="","",SUMIF('03_Contratacoes'!$A$7:$A$106,B22,'03_Contratacoes'!$R$7:$R$106))</x:f>
      </x:c>
      <x:c r="F22" s="129" t="str">
        <x:f>IF(B22="","",SUMIF('03_Contratacoes'!$A$7:$A$106,B22,'03_Contratacoes'!$Q$7:$Q$106))</x:f>
      </x:c>
      <x:c r="G22" s="129" t="str">
        <x:f>IF(B22="","",SUMIF('03A_Base_TCM'!$B$7:$B$106,B22,'03A_Base_TCM'!$T$7:$T$106))</x:f>
      </x:c>
      <x:c r="H22" s="129" t="str">
        <x:f>IF(B22="","",SUMIF('03A_Base_TCM'!$B$7:$B$106,B22,'03A_Base_TCM'!$U$7:$U$106))</x:f>
      </x:c>
      <x:c r="I22" s="129" t="str">
        <x:f>IF(B22="","",SUMIF('03A_Base_TCM'!$B$7:$B$106,B22,'03A_Base_TCM'!$V$7:$V$106))</x:f>
      </x:c>
      <x:c r="J22" s="129" t="str">
        <x:f>IF(B22="","",SUMIF('03A_Base_TCM'!$B$7:$B$106,B22,'03A_Base_TCM'!$W$7:$W$106))</x:f>
      </x:c>
      <x:c r="K22" s="129" t="str">
        <x:f>IF(B22="","",SUMIF('03A_Base_TCM'!$B$7:$B$106,B22,'03A_Base_TCM'!$X$7:$X$106))</x:f>
      </x:c>
      <x:c r="L22" s="129" t="str">
        <x:f>IF(B22="","",E22-F22)</x:f>
      </x:c>
      <x:c r="M22" s="129" t="str">
        <x:f>IF(B22="","",F22-I22)</x:f>
      </x:c>
      <x:c r="N22" s="129" t="str">
        <x:f>IF(B22="","",J22-K22)</x:f>
      </x:c>
      <x:c r="O22" s="118"/>
      <x:c r="P22" s="118"/>
      <x:c r="Q22" s="127" t="str">
        <x:f>IF(B22="","",IF(OR(O22="",P22=""),"Vínculo pendente",IF(ABS(L22)+ABS(M22)+ABS(N22)&lt;=0.01,"Conciliado",IF(AND(I22=0,F22&gt;0),"Contrato sem empenho",IF(AND(F22=0,I22&gt;0),"Execução sem contrato","Divergente — analisar estágio/tempo")))))</x:f>
      </x:c>
      <x:c r="R22" s="118"/>
    </x:row>
    <x:row r="23">
      <x:c r="A23" s="118"/>
      <x:c r="B23" s="118"/>
      <x:c r="C23" s="118"/>
      <x:c r="D23" s="118"/>
      <x:c r="E23" s="129" t="str">
        <x:f>IF(B23="","",SUMIF('03_Contratacoes'!$A$7:$A$106,B23,'03_Contratacoes'!$R$7:$R$106))</x:f>
      </x:c>
      <x:c r="F23" s="129" t="str">
        <x:f>IF(B23="","",SUMIF('03_Contratacoes'!$A$7:$A$106,B23,'03_Contratacoes'!$Q$7:$Q$106))</x:f>
      </x:c>
      <x:c r="G23" s="129" t="str">
        <x:f>IF(B23="","",SUMIF('03A_Base_TCM'!$B$7:$B$106,B23,'03A_Base_TCM'!$T$7:$T$106))</x:f>
      </x:c>
      <x:c r="H23" s="129" t="str">
        <x:f>IF(B23="","",SUMIF('03A_Base_TCM'!$B$7:$B$106,B23,'03A_Base_TCM'!$U$7:$U$106))</x:f>
      </x:c>
      <x:c r="I23" s="129" t="str">
        <x:f>IF(B23="","",SUMIF('03A_Base_TCM'!$B$7:$B$106,B23,'03A_Base_TCM'!$V$7:$V$106))</x:f>
      </x:c>
      <x:c r="J23" s="129" t="str">
        <x:f>IF(B23="","",SUMIF('03A_Base_TCM'!$B$7:$B$106,B23,'03A_Base_TCM'!$W$7:$W$106))</x:f>
      </x:c>
      <x:c r="K23" s="129" t="str">
        <x:f>IF(B23="","",SUMIF('03A_Base_TCM'!$B$7:$B$106,B23,'03A_Base_TCM'!$X$7:$X$106))</x:f>
      </x:c>
      <x:c r="L23" s="129" t="str">
        <x:f>IF(B23="","",E23-F23)</x:f>
      </x:c>
      <x:c r="M23" s="129" t="str">
        <x:f>IF(B23="","",F23-I23)</x:f>
      </x:c>
      <x:c r="N23" s="129" t="str">
        <x:f>IF(B23="","",J23-K23)</x:f>
      </x:c>
      <x:c r="O23" s="118"/>
      <x:c r="P23" s="118"/>
      <x:c r="Q23" s="127" t="str">
        <x:f>IF(B23="","",IF(OR(O23="",P23=""),"Vínculo pendente",IF(ABS(L23)+ABS(M23)+ABS(N23)&lt;=0.01,"Conciliado",IF(AND(I23=0,F23&gt;0),"Contrato sem empenho",IF(AND(F23=0,I23&gt;0),"Execução sem contrato","Divergente — analisar estágio/tempo")))))</x:f>
      </x:c>
      <x:c r="R23" s="118"/>
    </x:row>
    <x:row r="24">
      <x:c r="A24" s="118"/>
      <x:c r="B24" s="118"/>
      <x:c r="C24" s="118"/>
      <x:c r="D24" s="118"/>
      <x:c r="E24" s="129" t="str">
        <x:f>IF(B24="","",SUMIF('03_Contratacoes'!$A$7:$A$106,B24,'03_Contratacoes'!$R$7:$R$106))</x:f>
      </x:c>
      <x:c r="F24" s="129" t="str">
        <x:f>IF(B24="","",SUMIF('03_Contratacoes'!$A$7:$A$106,B24,'03_Contratacoes'!$Q$7:$Q$106))</x:f>
      </x:c>
      <x:c r="G24" s="129" t="str">
        <x:f>IF(B24="","",SUMIF('03A_Base_TCM'!$B$7:$B$106,B24,'03A_Base_TCM'!$T$7:$T$106))</x:f>
      </x:c>
      <x:c r="H24" s="129" t="str">
        <x:f>IF(B24="","",SUMIF('03A_Base_TCM'!$B$7:$B$106,B24,'03A_Base_TCM'!$U$7:$U$106))</x:f>
      </x:c>
      <x:c r="I24" s="129" t="str">
        <x:f>IF(B24="","",SUMIF('03A_Base_TCM'!$B$7:$B$106,B24,'03A_Base_TCM'!$V$7:$V$106))</x:f>
      </x:c>
      <x:c r="J24" s="129" t="str">
        <x:f>IF(B24="","",SUMIF('03A_Base_TCM'!$B$7:$B$106,B24,'03A_Base_TCM'!$W$7:$W$106))</x:f>
      </x:c>
      <x:c r="K24" s="129" t="str">
        <x:f>IF(B24="","",SUMIF('03A_Base_TCM'!$B$7:$B$106,B24,'03A_Base_TCM'!$X$7:$X$106))</x:f>
      </x:c>
      <x:c r="L24" s="129" t="str">
        <x:f>IF(B24="","",E24-F24)</x:f>
      </x:c>
      <x:c r="M24" s="129" t="str">
        <x:f>IF(B24="","",F24-I24)</x:f>
      </x:c>
      <x:c r="N24" s="129" t="str">
        <x:f>IF(B24="","",J24-K24)</x:f>
      </x:c>
      <x:c r="O24" s="118"/>
      <x:c r="P24" s="118"/>
      <x:c r="Q24" s="127" t="str">
        <x:f>IF(B24="","",IF(OR(O24="",P24=""),"Vínculo pendente",IF(ABS(L24)+ABS(M24)+ABS(N24)&lt;=0.01,"Conciliado",IF(AND(I24=0,F24&gt;0),"Contrato sem empenho",IF(AND(F24=0,I24&gt;0),"Execução sem contrato","Divergente — analisar estágio/tempo")))))</x:f>
      </x:c>
      <x:c r="R24" s="118"/>
    </x:row>
    <x:row r="25">
      <x:c r="A25" s="118"/>
      <x:c r="B25" s="118"/>
      <x:c r="C25" s="118"/>
      <x:c r="D25" s="118"/>
      <x:c r="E25" s="129" t="str">
        <x:f>IF(B25="","",SUMIF('03_Contratacoes'!$A$7:$A$106,B25,'03_Contratacoes'!$R$7:$R$106))</x:f>
      </x:c>
      <x:c r="F25" s="129" t="str">
        <x:f>IF(B25="","",SUMIF('03_Contratacoes'!$A$7:$A$106,B25,'03_Contratacoes'!$Q$7:$Q$106))</x:f>
      </x:c>
      <x:c r="G25" s="129" t="str">
        <x:f>IF(B25="","",SUMIF('03A_Base_TCM'!$B$7:$B$106,B25,'03A_Base_TCM'!$T$7:$T$106))</x:f>
      </x:c>
      <x:c r="H25" s="129" t="str">
        <x:f>IF(B25="","",SUMIF('03A_Base_TCM'!$B$7:$B$106,B25,'03A_Base_TCM'!$U$7:$U$106))</x:f>
      </x:c>
      <x:c r="I25" s="129" t="str">
        <x:f>IF(B25="","",SUMIF('03A_Base_TCM'!$B$7:$B$106,B25,'03A_Base_TCM'!$V$7:$V$106))</x:f>
      </x:c>
      <x:c r="J25" s="129" t="str">
        <x:f>IF(B25="","",SUMIF('03A_Base_TCM'!$B$7:$B$106,B25,'03A_Base_TCM'!$W$7:$W$106))</x:f>
      </x:c>
      <x:c r="K25" s="129" t="str">
        <x:f>IF(B25="","",SUMIF('03A_Base_TCM'!$B$7:$B$106,B25,'03A_Base_TCM'!$X$7:$X$106))</x:f>
      </x:c>
      <x:c r="L25" s="129" t="str">
        <x:f>IF(B25="","",E25-F25)</x:f>
      </x:c>
      <x:c r="M25" s="129" t="str">
        <x:f>IF(B25="","",F25-I25)</x:f>
      </x:c>
      <x:c r="N25" s="129" t="str">
        <x:f>IF(B25="","",J25-K25)</x:f>
      </x:c>
      <x:c r="O25" s="118"/>
      <x:c r="P25" s="118"/>
      <x:c r="Q25" s="127" t="str">
        <x:f>IF(B25="","",IF(OR(O25="",P25=""),"Vínculo pendente",IF(ABS(L25)+ABS(M25)+ABS(N25)&lt;=0.01,"Conciliado",IF(AND(I25=0,F25&gt;0),"Contrato sem empenho",IF(AND(F25=0,I25&gt;0),"Execução sem contrato","Divergente — analisar estágio/tempo")))))</x:f>
      </x:c>
      <x:c r="R25" s="118"/>
    </x:row>
    <x:row r="26">
      <x:c r="A26" s="118"/>
      <x:c r="B26" s="118"/>
      <x:c r="C26" s="118"/>
      <x:c r="D26" s="118"/>
      <x:c r="E26" s="129" t="str">
        <x:f>IF(B26="","",SUMIF('03_Contratacoes'!$A$7:$A$106,B26,'03_Contratacoes'!$R$7:$R$106))</x:f>
      </x:c>
      <x:c r="F26" s="129" t="str">
        <x:f>IF(B26="","",SUMIF('03_Contratacoes'!$A$7:$A$106,B26,'03_Contratacoes'!$Q$7:$Q$106))</x:f>
      </x:c>
      <x:c r="G26" s="129" t="str">
        <x:f>IF(B26="","",SUMIF('03A_Base_TCM'!$B$7:$B$106,B26,'03A_Base_TCM'!$T$7:$T$106))</x:f>
      </x:c>
      <x:c r="H26" s="129" t="str">
        <x:f>IF(B26="","",SUMIF('03A_Base_TCM'!$B$7:$B$106,B26,'03A_Base_TCM'!$U$7:$U$106))</x:f>
      </x:c>
      <x:c r="I26" s="129" t="str">
        <x:f>IF(B26="","",SUMIF('03A_Base_TCM'!$B$7:$B$106,B26,'03A_Base_TCM'!$V$7:$V$106))</x:f>
      </x:c>
      <x:c r="J26" s="129" t="str">
        <x:f>IF(B26="","",SUMIF('03A_Base_TCM'!$B$7:$B$106,B26,'03A_Base_TCM'!$W$7:$W$106))</x:f>
      </x:c>
      <x:c r="K26" s="129" t="str">
        <x:f>IF(B26="","",SUMIF('03A_Base_TCM'!$B$7:$B$106,B26,'03A_Base_TCM'!$X$7:$X$106))</x:f>
      </x:c>
      <x:c r="L26" s="129" t="str">
        <x:f>IF(B26="","",E26-F26)</x:f>
      </x:c>
      <x:c r="M26" s="129" t="str">
        <x:f>IF(B26="","",F26-I26)</x:f>
      </x:c>
      <x:c r="N26" s="129" t="str">
        <x:f>IF(B26="","",J26-K26)</x:f>
      </x:c>
      <x:c r="O26" s="118"/>
      <x:c r="P26" s="118"/>
      <x:c r="Q26" s="127" t="str">
        <x:f>IF(B26="","",IF(OR(O26="",P26=""),"Vínculo pendente",IF(ABS(L26)+ABS(M26)+ABS(N26)&lt;=0.01,"Conciliado",IF(AND(I26=0,F26&gt;0),"Contrato sem empenho",IF(AND(F26=0,I26&gt;0),"Execução sem contrato","Divergente — analisar estágio/tempo")))))</x:f>
      </x:c>
      <x:c r="R26" s="118"/>
    </x:row>
    <x:row r="27">
      <x:c r="A27" s="118"/>
      <x:c r="B27" s="118"/>
      <x:c r="C27" s="118"/>
      <x:c r="D27" s="118"/>
      <x:c r="E27" s="129" t="str">
        <x:f>IF(B27="","",SUMIF('03_Contratacoes'!$A$7:$A$106,B27,'03_Contratacoes'!$R$7:$R$106))</x:f>
      </x:c>
      <x:c r="F27" s="129" t="str">
        <x:f>IF(B27="","",SUMIF('03_Contratacoes'!$A$7:$A$106,B27,'03_Contratacoes'!$Q$7:$Q$106))</x:f>
      </x:c>
      <x:c r="G27" s="129" t="str">
        <x:f>IF(B27="","",SUMIF('03A_Base_TCM'!$B$7:$B$106,B27,'03A_Base_TCM'!$T$7:$T$106))</x:f>
      </x:c>
      <x:c r="H27" s="129" t="str">
        <x:f>IF(B27="","",SUMIF('03A_Base_TCM'!$B$7:$B$106,B27,'03A_Base_TCM'!$U$7:$U$106))</x:f>
      </x:c>
      <x:c r="I27" s="129" t="str">
        <x:f>IF(B27="","",SUMIF('03A_Base_TCM'!$B$7:$B$106,B27,'03A_Base_TCM'!$V$7:$V$106))</x:f>
      </x:c>
      <x:c r="J27" s="129" t="str">
        <x:f>IF(B27="","",SUMIF('03A_Base_TCM'!$B$7:$B$106,B27,'03A_Base_TCM'!$W$7:$W$106))</x:f>
      </x:c>
      <x:c r="K27" s="129" t="str">
        <x:f>IF(B27="","",SUMIF('03A_Base_TCM'!$B$7:$B$106,B27,'03A_Base_TCM'!$X$7:$X$106))</x:f>
      </x:c>
      <x:c r="L27" s="129" t="str">
        <x:f>IF(B27="","",E27-F27)</x:f>
      </x:c>
      <x:c r="M27" s="129" t="str">
        <x:f>IF(B27="","",F27-I27)</x:f>
      </x:c>
      <x:c r="N27" s="129" t="str">
        <x:f>IF(B27="","",J27-K27)</x:f>
      </x:c>
      <x:c r="O27" s="118"/>
      <x:c r="P27" s="118"/>
      <x:c r="Q27" s="127" t="str">
        <x:f>IF(B27="","",IF(OR(O27="",P27=""),"Vínculo pendente",IF(ABS(L27)+ABS(M27)+ABS(N27)&lt;=0.01,"Conciliado",IF(AND(I27=0,F27&gt;0),"Contrato sem empenho",IF(AND(F27=0,I27&gt;0),"Execução sem contrato","Divergente — analisar estágio/tempo")))))</x:f>
      </x:c>
      <x:c r="R27" s="118"/>
    </x:row>
    <x:row r="28">
      <x:c r="A28" s="118"/>
      <x:c r="B28" s="118"/>
      <x:c r="C28" s="118"/>
      <x:c r="D28" s="118"/>
      <x:c r="E28" s="129" t="str">
        <x:f>IF(B28="","",SUMIF('03_Contratacoes'!$A$7:$A$106,B28,'03_Contratacoes'!$R$7:$R$106))</x:f>
      </x:c>
      <x:c r="F28" s="129" t="str">
        <x:f>IF(B28="","",SUMIF('03_Contratacoes'!$A$7:$A$106,B28,'03_Contratacoes'!$Q$7:$Q$106))</x:f>
      </x:c>
      <x:c r="G28" s="129" t="str">
        <x:f>IF(B28="","",SUMIF('03A_Base_TCM'!$B$7:$B$106,B28,'03A_Base_TCM'!$T$7:$T$106))</x:f>
      </x:c>
      <x:c r="H28" s="129" t="str">
        <x:f>IF(B28="","",SUMIF('03A_Base_TCM'!$B$7:$B$106,B28,'03A_Base_TCM'!$U$7:$U$106))</x:f>
      </x:c>
      <x:c r="I28" s="129" t="str">
        <x:f>IF(B28="","",SUMIF('03A_Base_TCM'!$B$7:$B$106,B28,'03A_Base_TCM'!$V$7:$V$106))</x:f>
      </x:c>
      <x:c r="J28" s="129" t="str">
        <x:f>IF(B28="","",SUMIF('03A_Base_TCM'!$B$7:$B$106,B28,'03A_Base_TCM'!$W$7:$W$106))</x:f>
      </x:c>
      <x:c r="K28" s="129" t="str">
        <x:f>IF(B28="","",SUMIF('03A_Base_TCM'!$B$7:$B$106,B28,'03A_Base_TCM'!$X$7:$X$106))</x:f>
      </x:c>
      <x:c r="L28" s="129" t="str">
        <x:f>IF(B28="","",E28-F28)</x:f>
      </x:c>
      <x:c r="M28" s="129" t="str">
        <x:f>IF(B28="","",F28-I28)</x:f>
      </x:c>
      <x:c r="N28" s="129" t="str">
        <x:f>IF(B28="","",J28-K28)</x:f>
      </x:c>
      <x:c r="O28" s="118"/>
      <x:c r="P28" s="118"/>
      <x:c r="Q28" s="127" t="str">
        <x:f>IF(B28="","",IF(OR(O28="",P28=""),"Vínculo pendente",IF(ABS(L28)+ABS(M28)+ABS(N28)&lt;=0.01,"Conciliado",IF(AND(I28=0,F28&gt;0),"Contrato sem empenho",IF(AND(F28=0,I28&gt;0),"Execução sem contrato","Divergente — analisar estágio/tempo")))))</x:f>
      </x:c>
      <x:c r="R28" s="118"/>
    </x:row>
    <x:row r="29">
      <x:c r="A29" s="118"/>
      <x:c r="B29" s="118"/>
      <x:c r="C29" s="118"/>
      <x:c r="D29" s="118"/>
      <x:c r="E29" s="129" t="str">
        <x:f>IF(B29="","",SUMIF('03_Contratacoes'!$A$7:$A$106,B29,'03_Contratacoes'!$R$7:$R$106))</x:f>
      </x:c>
      <x:c r="F29" s="129" t="str">
        <x:f>IF(B29="","",SUMIF('03_Contratacoes'!$A$7:$A$106,B29,'03_Contratacoes'!$Q$7:$Q$106))</x:f>
      </x:c>
      <x:c r="G29" s="129" t="str">
        <x:f>IF(B29="","",SUMIF('03A_Base_TCM'!$B$7:$B$106,B29,'03A_Base_TCM'!$T$7:$T$106))</x:f>
      </x:c>
      <x:c r="H29" s="129" t="str">
        <x:f>IF(B29="","",SUMIF('03A_Base_TCM'!$B$7:$B$106,B29,'03A_Base_TCM'!$U$7:$U$106))</x:f>
      </x:c>
      <x:c r="I29" s="129" t="str">
        <x:f>IF(B29="","",SUMIF('03A_Base_TCM'!$B$7:$B$106,B29,'03A_Base_TCM'!$V$7:$V$106))</x:f>
      </x:c>
      <x:c r="J29" s="129" t="str">
        <x:f>IF(B29="","",SUMIF('03A_Base_TCM'!$B$7:$B$106,B29,'03A_Base_TCM'!$W$7:$W$106))</x:f>
      </x:c>
      <x:c r="K29" s="129" t="str">
        <x:f>IF(B29="","",SUMIF('03A_Base_TCM'!$B$7:$B$106,B29,'03A_Base_TCM'!$X$7:$X$106))</x:f>
      </x:c>
      <x:c r="L29" s="129" t="str">
        <x:f>IF(B29="","",E29-F29)</x:f>
      </x:c>
      <x:c r="M29" s="129" t="str">
        <x:f>IF(B29="","",F29-I29)</x:f>
      </x:c>
      <x:c r="N29" s="129" t="str">
        <x:f>IF(B29="","",J29-K29)</x:f>
      </x:c>
      <x:c r="O29" s="118"/>
      <x:c r="P29" s="118"/>
      <x:c r="Q29" s="127" t="str">
        <x:f>IF(B29="","",IF(OR(O29="",P29=""),"Vínculo pendente",IF(ABS(L29)+ABS(M29)+ABS(N29)&lt;=0.01,"Conciliado",IF(AND(I29=0,F29&gt;0),"Contrato sem empenho",IF(AND(F29=0,I29&gt;0),"Execução sem contrato","Divergente — analisar estágio/tempo")))))</x:f>
      </x:c>
      <x:c r="R29" s="118"/>
    </x:row>
    <x:row r="30">
      <x:c r="A30" s="118"/>
      <x:c r="B30" s="118"/>
      <x:c r="C30" s="118"/>
      <x:c r="D30" s="118"/>
      <x:c r="E30" s="129" t="str">
        <x:f>IF(B30="","",SUMIF('03_Contratacoes'!$A$7:$A$106,B30,'03_Contratacoes'!$R$7:$R$106))</x:f>
      </x:c>
      <x:c r="F30" s="129" t="str">
        <x:f>IF(B30="","",SUMIF('03_Contratacoes'!$A$7:$A$106,B30,'03_Contratacoes'!$Q$7:$Q$106))</x:f>
      </x:c>
      <x:c r="G30" s="129" t="str">
        <x:f>IF(B30="","",SUMIF('03A_Base_TCM'!$B$7:$B$106,B30,'03A_Base_TCM'!$T$7:$T$106))</x:f>
      </x:c>
      <x:c r="H30" s="129" t="str">
        <x:f>IF(B30="","",SUMIF('03A_Base_TCM'!$B$7:$B$106,B30,'03A_Base_TCM'!$U$7:$U$106))</x:f>
      </x:c>
      <x:c r="I30" s="129" t="str">
        <x:f>IF(B30="","",SUMIF('03A_Base_TCM'!$B$7:$B$106,B30,'03A_Base_TCM'!$V$7:$V$106))</x:f>
      </x:c>
      <x:c r="J30" s="129" t="str">
        <x:f>IF(B30="","",SUMIF('03A_Base_TCM'!$B$7:$B$106,B30,'03A_Base_TCM'!$W$7:$W$106))</x:f>
      </x:c>
      <x:c r="K30" s="129" t="str">
        <x:f>IF(B30="","",SUMIF('03A_Base_TCM'!$B$7:$B$106,B30,'03A_Base_TCM'!$X$7:$X$106))</x:f>
      </x:c>
      <x:c r="L30" s="129" t="str">
        <x:f>IF(B30="","",E30-F30)</x:f>
      </x:c>
      <x:c r="M30" s="129" t="str">
        <x:f>IF(B30="","",F30-I30)</x:f>
      </x:c>
      <x:c r="N30" s="129" t="str">
        <x:f>IF(B30="","",J30-K30)</x:f>
      </x:c>
      <x:c r="O30" s="118"/>
      <x:c r="P30" s="118"/>
      <x:c r="Q30" s="127" t="str">
        <x:f>IF(B30="","",IF(OR(O30="",P30=""),"Vínculo pendente",IF(ABS(L30)+ABS(M30)+ABS(N30)&lt;=0.01,"Conciliado",IF(AND(I30=0,F30&gt;0),"Contrato sem empenho",IF(AND(F30=0,I30&gt;0),"Execução sem contrato","Divergente — analisar estágio/tempo")))))</x:f>
      </x:c>
      <x:c r="R30" s="118"/>
    </x:row>
    <x:row r="31">
      <x:c r="A31" s="118"/>
      <x:c r="B31" s="118"/>
      <x:c r="C31" s="118"/>
      <x:c r="D31" s="118"/>
      <x:c r="E31" s="129" t="str">
        <x:f>IF(B31="","",SUMIF('03_Contratacoes'!$A$7:$A$106,B31,'03_Contratacoes'!$R$7:$R$106))</x:f>
      </x:c>
      <x:c r="F31" s="129" t="str">
        <x:f>IF(B31="","",SUMIF('03_Contratacoes'!$A$7:$A$106,B31,'03_Contratacoes'!$Q$7:$Q$106))</x:f>
      </x:c>
      <x:c r="G31" s="129" t="str">
        <x:f>IF(B31="","",SUMIF('03A_Base_TCM'!$B$7:$B$106,B31,'03A_Base_TCM'!$T$7:$T$106))</x:f>
      </x:c>
      <x:c r="H31" s="129" t="str">
        <x:f>IF(B31="","",SUMIF('03A_Base_TCM'!$B$7:$B$106,B31,'03A_Base_TCM'!$U$7:$U$106))</x:f>
      </x:c>
      <x:c r="I31" s="129" t="str">
        <x:f>IF(B31="","",SUMIF('03A_Base_TCM'!$B$7:$B$106,B31,'03A_Base_TCM'!$V$7:$V$106))</x:f>
      </x:c>
      <x:c r="J31" s="129" t="str">
        <x:f>IF(B31="","",SUMIF('03A_Base_TCM'!$B$7:$B$106,B31,'03A_Base_TCM'!$W$7:$W$106))</x:f>
      </x:c>
      <x:c r="K31" s="129" t="str">
        <x:f>IF(B31="","",SUMIF('03A_Base_TCM'!$B$7:$B$106,B31,'03A_Base_TCM'!$X$7:$X$106))</x:f>
      </x:c>
      <x:c r="L31" s="129" t="str">
        <x:f>IF(B31="","",E31-F31)</x:f>
      </x:c>
      <x:c r="M31" s="129" t="str">
        <x:f>IF(B31="","",F31-I31)</x:f>
      </x:c>
      <x:c r="N31" s="129" t="str">
        <x:f>IF(B31="","",J31-K31)</x:f>
      </x:c>
      <x:c r="O31" s="118"/>
      <x:c r="P31" s="118"/>
      <x:c r="Q31" s="127" t="str">
        <x:f>IF(B31="","",IF(OR(O31="",P31=""),"Vínculo pendente",IF(ABS(L31)+ABS(M31)+ABS(N31)&lt;=0.01,"Conciliado",IF(AND(I31=0,F31&gt;0),"Contrato sem empenho",IF(AND(F31=0,I31&gt;0),"Execução sem contrato","Divergente — analisar estágio/tempo")))))</x:f>
      </x:c>
      <x:c r="R31" s="118"/>
    </x:row>
    <x:row r="32">
      <x:c r="A32" s="118"/>
      <x:c r="B32" s="118"/>
      <x:c r="C32" s="118"/>
      <x:c r="D32" s="118"/>
      <x:c r="E32" s="129" t="str">
        <x:f>IF(B32="","",SUMIF('03_Contratacoes'!$A$7:$A$106,B32,'03_Contratacoes'!$R$7:$R$106))</x:f>
      </x:c>
      <x:c r="F32" s="129" t="str">
        <x:f>IF(B32="","",SUMIF('03_Contratacoes'!$A$7:$A$106,B32,'03_Contratacoes'!$Q$7:$Q$106))</x:f>
      </x:c>
      <x:c r="G32" s="129" t="str">
        <x:f>IF(B32="","",SUMIF('03A_Base_TCM'!$B$7:$B$106,B32,'03A_Base_TCM'!$T$7:$T$106))</x:f>
      </x:c>
      <x:c r="H32" s="129" t="str">
        <x:f>IF(B32="","",SUMIF('03A_Base_TCM'!$B$7:$B$106,B32,'03A_Base_TCM'!$U$7:$U$106))</x:f>
      </x:c>
      <x:c r="I32" s="129" t="str">
        <x:f>IF(B32="","",SUMIF('03A_Base_TCM'!$B$7:$B$106,B32,'03A_Base_TCM'!$V$7:$V$106))</x:f>
      </x:c>
      <x:c r="J32" s="129" t="str">
        <x:f>IF(B32="","",SUMIF('03A_Base_TCM'!$B$7:$B$106,B32,'03A_Base_TCM'!$W$7:$W$106))</x:f>
      </x:c>
      <x:c r="K32" s="129" t="str">
        <x:f>IF(B32="","",SUMIF('03A_Base_TCM'!$B$7:$B$106,B32,'03A_Base_TCM'!$X$7:$X$106))</x:f>
      </x:c>
      <x:c r="L32" s="129" t="str">
        <x:f>IF(B32="","",E32-F32)</x:f>
      </x:c>
      <x:c r="M32" s="129" t="str">
        <x:f>IF(B32="","",F32-I32)</x:f>
      </x:c>
      <x:c r="N32" s="129" t="str">
        <x:f>IF(B32="","",J32-K32)</x:f>
      </x:c>
      <x:c r="O32" s="118"/>
      <x:c r="P32" s="118"/>
      <x:c r="Q32" s="127" t="str">
        <x:f>IF(B32="","",IF(OR(O32="",P32=""),"Vínculo pendente",IF(ABS(L32)+ABS(M32)+ABS(N32)&lt;=0.01,"Conciliado",IF(AND(I32=0,F32&gt;0),"Contrato sem empenho",IF(AND(F32=0,I32&gt;0),"Execução sem contrato","Divergente — analisar estágio/tempo")))))</x:f>
      </x:c>
      <x:c r="R32" s="118"/>
    </x:row>
    <x:row r="33">
      <x:c r="A33" s="118"/>
      <x:c r="B33" s="118"/>
      <x:c r="C33" s="118"/>
      <x:c r="D33" s="118"/>
      <x:c r="E33" s="129" t="str">
        <x:f>IF(B33="","",SUMIF('03_Contratacoes'!$A$7:$A$106,B33,'03_Contratacoes'!$R$7:$R$106))</x:f>
      </x:c>
      <x:c r="F33" s="129" t="str">
        <x:f>IF(B33="","",SUMIF('03_Contratacoes'!$A$7:$A$106,B33,'03_Contratacoes'!$Q$7:$Q$106))</x:f>
      </x:c>
      <x:c r="G33" s="129" t="str">
        <x:f>IF(B33="","",SUMIF('03A_Base_TCM'!$B$7:$B$106,B33,'03A_Base_TCM'!$T$7:$T$106))</x:f>
      </x:c>
      <x:c r="H33" s="129" t="str">
        <x:f>IF(B33="","",SUMIF('03A_Base_TCM'!$B$7:$B$106,B33,'03A_Base_TCM'!$U$7:$U$106))</x:f>
      </x:c>
      <x:c r="I33" s="129" t="str">
        <x:f>IF(B33="","",SUMIF('03A_Base_TCM'!$B$7:$B$106,B33,'03A_Base_TCM'!$V$7:$V$106))</x:f>
      </x:c>
      <x:c r="J33" s="129" t="str">
        <x:f>IF(B33="","",SUMIF('03A_Base_TCM'!$B$7:$B$106,B33,'03A_Base_TCM'!$W$7:$W$106))</x:f>
      </x:c>
      <x:c r="K33" s="129" t="str">
        <x:f>IF(B33="","",SUMIF('03A_Base_TCM'!$B$7:$B$106,B33,'03A_Base_TCM'!$X$7:$X$106))</x:f>
      </x:c>
      <x:c r="L33" s="129" t="str">
        <x:f>IF(B33="","",E33-F33)</x:f>
      </x:c>
      <x:c r="M33" s="129" t="str">
        <x:f>IF(B33="","",F33-I33)</x:f>
      </x:c>
      <x:c r="N33" s="129" t="str">
        <x:f>IF(B33="","",J33-K33)</x:f>
      </x:c>
      <x:c r="O33" s="118"/>
      <x:c r="P33" s="118"/>
      <x:c r="Q33" s="127" t="str">
        <x:f>IF(B33="","",IF(OR(O33="",P33=""),"Vínculo pendente",IF(ABS(L33)+ABS(M33)+ABS(N33)&lt;=0.01,"Conciliado",IF(AND(I33=0,F33&gt;0),"Contrato sem empenho",IF(AND(F33=0,I33&gt;0),"Execução sem contrato","Divergente — analisar estágio/tempo")))))</x:f>
      </x:c>
      <x:c r="R33" s="118"/>
    </x:row>
    <x:row r="34">
      <x:c r="A34" s="118"/>
      <x:c r="B34" s="118"/>
      <x:c r="C34" s="118"/>
      <x:c r="D34" s="118"/>
      <x:c r="E34" s="129" t="str">
        <x:f>IF(B34="","",SUMIF('03_Contratacoes'!$A$7:$A$106,B34,'03_Contratacoes'!$R$7:$R$106))</x:f>
      </x:c>
      <x:c r="F34" s="129" t="str">
        <x:f>IF(B34="","",SUMIF('03_Contratacoes'!$A$7:$A$106,B34,'03_Contratacoes'!$Q$7:$Q$106))</x:f>
      </x:c>
      <x:c r="G34" s="129" t="str">
        <x:f>IF(B34="","",SUMIF('03A_Base_TCM'!$B$7:$B$106,B34,'03A_Base_TCM'!$T$7:$T$106))</x:f>
      </x:c>
      <x:c r="H34" s="129" t="str">
        <x:f>IF(B34="","",SUMIF('03A_Base_TCM'!$B$7:$B$106,B34,'03A_Base_TCM'!$U$7:$U$106))</x:f>
      </x:c>
      <x:c r="I34" s="129" t="str">
        <x:f>IF(B34="","",SUMIF('03A_Base_TCM'!$B$7:$B$106,B34,'03A_Base_TCM'!$V$7:$V$106))</x:f>
      </x:c>
      <x:c r="J34" s="129" t="str">
        <x:f>IF(B34="","",SUMIF('03A_Base_TCM'!$B$7:$B$106,B34,'03A_Base_TCM'!$W$7:$W$106))</x:f>
      </x:c>
      <x:c r="K34" s="129" t="str">
        <x:f>IF(B34="","",SUMIF('03A_Base_TCM'!$B$7:$B$106,B34,'03A_Base_TCM'!$X$7:$X$106))</x:f>
      </x:c>
      <x:c r="L34" s="129" t="str">
        <x:f>IF(B34="","",E34-F34)</x:f>
      </x:c>
      <x:c r="M34" s="129" t="str">
        <x:f>IF(B34="","",F34-I34)</x:f>
      </x:c>
      <x:c r="N34" s="129" t="str">
        <x:f>IF(B34="","",J34-K34)</x:f>
      </x:c>
      <x:c r="O34" s="118"/>
      <x:c r="P34" s="118"/>
      <x:c r="Q34" s="127" t="str">
        <x:f>IF(B34="","",IF(OR(O34="",P34=""),"Vínculo pendente",IF(ABS(L34)+ABS(M34)+ABS(N34)&lt;=0.01,"Conciliado",IF(AND(I34=0,F34&gt;0),"Contrato sem empenho",IF(AND(F34=0,I34&gt;0),"Execução sem contrato","Divergente — analisar estágio/tempo")))))</x:f>
      </x:c>
      <x:c r="R34" s="118"/>
    </x:row>
    <x:row r="35">
      <x:c r="A35" s="118"/>
      <x:c r="B35" s="118"/>
      <x:c r="C35" s="118"/>
      <x:c r="D35" s="118"/>
      <x:c r="E35" s="129" t="str">
        <x:f>IF(B35="","",SUMIF('03_Contratacoes'!$A$7:$A$106,B35,'03_Contratacoes'!$R$7:$R$106))</x:f>
      </x:c>
      <x:c r="F35" s="129" t="str">
        <x:f>IF(B35="","",SUMIF('03_Contratacoes'!$A$7:$A$106,B35,'03_Contratacoes'!$Q$7:$Q$106))</x:f>
      </x:c>
      <x:c r="G35" s="129" t="str">
        <x:f>IF(B35="","",SUMIF('03A_Base_TCM'!$B$7:$B$106,B35,'03A_Base_TCM'!$T$7:$T$106))</x:f>
      </x:c>
      <x:c r="H35" s="129" t="str">
        <x:f>IF(B35="","",SUMIF('03A_Base_TCM'!$B$7:$B$106,B35,'03A_Base_TCM'!$U$7:$U$106))</x:f>
      </x:c>
      <x:c r="I35" s="129" t="str">
        <x:f>IF(B35="","",SUMIF('03A_Base_TCM'!$B$7:$B$106,B35,'03A_Base_TCM'!$V$7:$V$106))</x:f>
      </x:c>
      <x:c r="J35" s="129" t="str">
        <x:f>IF(B35="","",SUMIF('03A_Base_TCM'!$B$7:$B$106,B35,'03A_Base_TCM'!$W$7:$W$106))</x:f>
      </x:c>
      <x:c r="K35" s="129" t="str">
        <x:f>IF(B35="","",SUMIF('03A_Base_TCM'!$B$7:$B$106,B35,'03A_Base_TCM'!$X$7:$X$106))</x:f>
      </x:c>
      <x:c r="L35" s="129" t="str">
        <x:f>IF(B35="","",E35-F35)</x:f>
      </x:c>
      <x:c r="M35" s="129" t="str">
        <x:f>IF(B35="","",F35-I35)</x:f>
      </x:c>
      <x:c r="N35" s="129" t="str">
        <x:f>IF(B35="","",J35-K35)</x:f>
      </x:c>
      <x:c r="O35" s="118"/>
      <x:c r="P35" s="118"/>
      <x:c r="Q35" s="127" t="str">
        <x:f>IF(B35="","",IF(OR(O35="",P35=""),"Vínculo pendente",IF(ABS(L35)+ABS(M35)+ABS(N35)&lt;=0.01,"Conciliado",IF(AND(I35=0,F35&gt;0),"Contrato sem empenho",IF(AND(F35=0,I35&gt;0),"Execução sem contrato","Divergente — analisar estágio/tempo")))))</x:f>
      </x:c>
      <x:c r="R35" s="118"/>
    </x:row>
    <x:row r="36">
      <x:c r="A36" s="118"/>
      <x:c r="B36" s="118"/>
      <x:c r="C36" s="118"/>
      <x:c r="D36" s="118"/>
      <x:c r="E36" s="129" t="str">
        <x:f>IF(B36="","",SUMIF('03_Contratacoes'!$A$7:$A$106,B36,'03_Contratacoes'!$R$7:$R$106))</x:f>
      </x:c>
      <x:c r="F36" s="129" t="str">
        <x:f>IF(B36="","",SUMIF('03_Contratacoes'!$A$7:$A$106,B36,'03_Contratacoes'!$Q$7:$Q$106))</x:f>
      </x:c>
      <x:c r="G36" s="129" t="str">
        <x:f>IF(B36="","",SUMIF('03A_Base_TCM'!$B$7:$B$106,B36,'03A_Base_TCM'!$T$7:$T$106))</x:f>
      </x:c>
      <x:c r="H36" s="129" t="str">
        <x:f>IF(B36="","",SUMIF('03A_Base_TCM'!$B$7:$B$106,B36,'03A_Base_TCM'!$U$7:$U$106))</x:f>
      </x:c>
      <x:c r="I36" s="129" t="str">
        <x:f>IF(B36="","",SUMIF('03A_Base_TCM'!$B$7:$B$106,B36,'03A_Base_TCM'!$V$7:$V$106))</x:f>
      </x:c>
      <x:c r="J36" s="129" t="str">
        <x:f>IF(B36="","",SUMIF('03A_Base_TCM'!$B$7:$B$106,B36,'03A_Base_TCM'!$W$7:$W$106))</x:f>
      </x:c>
      <x:c r="K36" s="129" t="str">
        <x:f>IF(B36="","",SUMIF('03A_Base_TCM'!$B$7:$B$106,B36,'03A_Base_TCM'!$X$7:$X$106))</x:f>
      </x:c>
      <x:c r="L36" s="129" t="str">
        <x:f>IF(B36="","",E36-F36)</x:f>
      </x:c>
      <x:c r="M36" s="129" t="str">
        <x:f>IF(B36="","",F36-I36)</x:f>
      </x:c>
      <x:c r="N36" s="129" t="str">
        <x:f>IF(B36="","",J36-K36)</x:f>
      </x:c>
      <x:c r="O36" s="118"/>
      <x:c r="P36" s="118"/>
      <x:c r="Q36" s="127" t="str">
        <x:f>IF(B36="","",IF(OR(O36="",P36=""),"Vínculo pendente",IF(ABS(L36)+ABS(M36)+ABS(N36)&lt;=0.01,"Conciliado",IF(AND(I36=0,F36&gt;0),"Contrato sem empenho",IF(AND(F36=0,I36&gt;0),"Execução sem contrato","Divergente — analisar estágio/tempo")))))</x:f>
      </x:c>
      <x:c r="R36" s="118"/>
    </x:row>
    <x:row r="37">
      <x:c r="A37" s="118"/>
      <x:c r="B37" s="118"/>
      <x:c r="C37" s="118"/>
      <x:c r="D37" s="118"/>
      <x:c r="E37" s="129" t="str">
        <x:f>IF(B37="","",SUMIF('03_Contratacoes'!$A$7:$A$106,B37,'03_Contratacoes'!$R$7:$R$106))</x:f>
      </x:c>
      <x:c r="F37" s="129" t="str">
        <x:f>IF(B37="","",SUMIF('03_Contratacoes'!$A$7:$A$106,B37,'03_Contratacoes'!$Q$7:$Q$106))</x:f>
      </x:c>
      <x:c r="G37" s="129" t="str">
        <x:f>IF(B37="","",SUMIF('03A_Base_TCM'!$B$7:$B$106,B37,'03A_Base_TCM'!$T$7:$T$106))</x:f>
      </x:c>
      <x:c r="H37" s="129" t="str">
        <x:f>IF(B37="","",SUMIF('03A_Base_TCM'!$B$7:$B$106,B37,'03A_Base_TCM'!$U$7:$U$106))</x:f>
      </x:c>
      <x:c r="I37" s="129" t="str">
        <x:f>IF(B37="","",SUMIF('03A_Base_TCM'!$B$7:$B$106,B37,'03A_Base_TCM'!$V$7:$V$106))</x:f>
      </x:c>
      <x:c r="J37" s="129" t="str">
        <x:f>IF(B37="","",SUMIF('03A_Base_TCM'!$B$7:$B$106,B37,'03A_Base_TCM'!$W$7:$W$106))</x:f>
      </x:c>
      <x:c r="K37" s="129" t="str">
        <x:f>IF(B37="","",SUMIF('03A_Base_TCM'!$B$7:$B$106,B37,'03A_Base_TCM'!$X$7:$X$106))</x:f>
      </x:c>
      <x:c r="L37" s="129" t="str">
        <x:f>IF(B37="","",E37-F37)</x:f>
      </x:c>
      <x:c r="M37" s="129" t="str">
        <x:f>IF(B37="","",F37-I37)</x:f>
      </x:c>
      <x:c r="N37" s="129" t="str">
        <x:f>IF(B37="","",J37-K37)</x:f>
      </x:c>
      <x:c r="O37" s="118"/>
      <x:c r="P37" s="118"/>
      <x:c r="Q37" s="127" t="str">
        <x:f>IF(B37="","",IF(OR(O37="",P37=""),"Vínculo pendente",IF(ABS(L37)+ABS(M37)+ABS(N37)&lt;=0.01,"Conciliado",IF(AND(I37=0,F37&gt;0),"Contrato sem empenho",IF(AND(F37=0,I37&gt;0),"Execução sem contrato","Divergente — analisar estágio/tempo")))))</x:f>
      </x:c>
      <x:c r="R37" s="118"/>
    </x:row>
    <x:row r="38">
      <x:c r="A38" s="118"/>
      <x:c r="B38" s="118"/>
      <x:c r="C38" s="118"/>
      <x:c r="D38" s="118"/>
      <x:c r="E38" s="129" t="str">
        <x:f>IF(B38="","",SUMIF('03_Contratacoes'!$A$7:$A$106,B38,'03_Contratacoes'!$R$7:$R$106))</x:f>
      </x:c>
      <x:c r="F38" s="129" t="str">
        <x:f>IF(B38="","",SUMIF('03_Contratacoes'!$A$7:$A$106,B38,'03_Contratacoes'!$Q$7:$Q$106))</x:f>
      </x:c>
      <x:c r="G38" s="129" t="str">
        <x:f>IF(B38="","",SUMIF('03A_Base_TCM'!$B$7:$B$106,B38,'03A_Base_TCM'!$T$7:$T$106))</x:f>
      </x:c>
      <x:c r="H38" s="129" t="str">
        <x:f>IF(B38="","",SUMIF('03A_Base_TCM'!$B$7:$B$106,B38,'03A_Base_TCM'!$U$7:$U$106))</x:f>
      </x:c>
      <x:c r="I38" s="129" t="str">
        <x:f>IF(B38="","",SUMIF('03A_Base_TCM'!$B$7:$B$106,B38,'03A_Base_TCM'!$V$7:$V$106))</x:f>
      </x:c>
      <x:c r="J38" s="129" t="str">
        <x:f>IF(B38="","",SUMIF('03A_Base_TCM'!$B$7:$B$106,B38,'03A_Base_TCM'!$W$7:$W$106))</x:f>
      </x:c>
      <x:c r="K38" s="129" t="str">
        <x:f>IF(B38="","",SUMIF('03A_Base_TCM'!$B$7:$B$106,B38,'03A_Base_TCM'!$X$7:$X$106))</x:f>
      </x:c>
      <x:c r="L38" s="129" t="str">
        <x:f>IF(B38="","",E38-F38)</x:f>
      </x:c>
      <x:c r="M38" s="129" t="str">
        <x:f>IF(B38="","",F38-I38)</x:f>
      </x:c>
      <x:c r="N38" s="129" t="str">
        <x:f>IF(B38="","",J38-K38)</x:f>
      </x:c>
      <x:c r="O38" s="118"/>
      <x:c r="P38" s="118"/>
      <x:c r="Q38" s="127" t="str">
        <x:f>IF(B38="","",IF(OR(O38="",P38=""),"Vínculo pendente",IF(ABS(L38)+ABS(M38)+ABS(N38)&lt;=0.01,"Conciliado",IF(AND(I38=0,F38&gt;0),"Contrato sem empenho",IF(AND(F38=0,I38&gt;0),"Execução sem contrato","Divergente — analisar estágio/tempo")))))</x:f>
      </x:c>
      <x:c r="R38" s="118"/>
    </x:row>
    <x:row r="39">
      <x:c r="A39" s="118"/>
      <x:c r="B39" s="118"/>
      <x:c r="C39" s="118"/>
      <x:c r="D39" s="118"/>
      <x:c r="E39" s="129" t="str">
        <x:f>IF(B39="","",SUMIF('03_Contratacoes'!$A$7:$A$106,B39,'03_Contratacoes'!$R$7:$R$106))</x:f>
      </x:c>
      <x:c r="F39" s="129" t="str">
        <x:f>IF(B39="","",SUMIF('03_Contratacoes'!$A$7:$A$106,B39,'03_Contratacoes'!$Q$7:$Q$106))</x:f>
      </x:c>
      <x:c r="G39" s="129" t="str">
        <x:f>IF(B39="","",SUMIF('03A_Base_TCM'!$B$7:$B$106,B39,'03A_Base_TCM'!$T$7:$T$106))</x:f>
      </x:c>
      <x:c r="H39" s="129" t="str">
        <x:f>IF(B39="","",SUMIF('03A_Base_TCM'!$B$7:$B$106,B39,'03A_Base_TCM'!$U$7:$U$106))</x:f>
      </x:c>
      <x:c r="I39" s="129" t="str">
        <x:f>IF(B39="","",SUMIF('03A_Base_TCM'!$B$7:$B$106,B39,'03A_Base_TCM'!$V$7:$V$106))</x:f>
      </x:c>
      <x:c r="J39" s="129" t="str">
        <x:f>IF(B39="","",SUMIF('03A_Base_TCM'!$B$7:$B$106,B39,'03A_Base_TCM'!$W$7:$W$106))</x:f>
      </x:c>
      <x:c r="K39" s="129" t="str">
        <x:f>IF(B39="","",SUMIF('03A_Base_TCM'!$B$7:$B$106,B39,'03A_Base_TCM'!$X$7:$X$106))</x:f>
      </x:c>
      <x:c r="L39" s="129" t="str">
        <x:f>IF(B39="","",E39-F39)</x:f>
      </x:c>
      <x:c r="M39" s="129" t="str">
        <x:f>IF(B39="","",F39-I39)</x:f>
      </x:c>
      <x:c r="N39" s="129" t="str">
        <x:f>IF(B39="","",J39-K39)</x:f>
      </x:c>
      <x:c r="O39" s="118"/>
      <x:c r="P39" s="118"/>
      <x:c r="Q39" s="127" t="str">
        <x:f>IF(B39="","",IF(OR(O39="",P39=""),"Vínculo pendente",IF(ABS(L39)+ABS(M39)+ABS(N39)&lt;=0.01,"Conciliado",IF(AND(I39=0,F39&gt;0),"Contrato sem empenho",IF(AND(F39=0,I39&gt;0),"Execução sem contrato","Divergente — analisar estágio/tempo")))))</x:f>
      </x:c>
      <x:c r="R39" s="118"/>
    </x:row>
    <x:row r="40">
      <x:c r="A40" s="118"/>
      <x:c r="B40" s="118"/>
      <x:c r="C40" s="118"/>
      <x:c r="D40" s="118"/>
      <x:c r="E40" s="129" t="str">
        <x:f>IF(B40="","",SUMIF('03_Contratacoes'!$A$7:$A$106,B40,'03_Contratacoes'!$R$7:$R$106))</x:f>
      </x:c>
      <x:c r="F40" s="129" t="str">
        <x:f>IF(B40="","",SUMIF('03_Contratacoes'!$A$7:$A$106,B40,'03_Contratacoes'!$Q$7:$Q$106))</x:f>
      </x:c>
      <x:c r="G40" s="129" t="str">
        <x:f>IF(B40="","",SUMIF('03A_Base_TCM'!$B$7:$B$106,B40,'03A_Base_TCM'!$T$7:$T$106))</x:f>
      </x:c>
      <x:c r="H40" s="129" t="str">
        <x:f>IF(B40="","",SUMIF('03A_Base_TCM'!$B$7:$B$106,B40,'03A_Base_TCM'!$U$7:$U$106))</x:f>
      </x:c>
      <x:c r="I40" s="129" t="str">
        <x:f>IF(B40="","",SUMIF('03A_Base_TCM'!$B$7:$B$106,B40,'03A_Base_TCM'!$V$7:$V$106))</x:f>
      </x:c>
      <x:c r="J40" s="129" t="str">
        <x:f>IF(B40="","",SUMIF('03A_Base_TCM'!$B$7:$B$106,B40,'03A_Base_TCM'!$W$7:$W$106))</x:f>
      </x:c>
      <x:c r="K40" s="129" t="str">
        <x:f>IF(B40="","",SUMIF('03A_Base_TCM'!$B$7:$B$106,B40,'03A_Base_TCM'!$X$7:$X$106))</x:f>
      </x:c>
      <x:c r="L40" s="129" t="str">
        <x:f>IF(B40="","",E40-F40)</x:f>
      </x:c>
      <x:c r="M40" s="129" t="str">
        <x:f>IF(B40="","",F40-I40)</x:f>
      </x:c>
      <x:c r="N40" s="129" t="str">
        <x:f>IF(B40="","",J40-K40)</x:f>
      </x:c>
      <x:c r="O40" s="118"/>
      <x:c r="P40" s="118"/>
      <x:c r="Q40" s="127" t="str">
        <x:f>IF(B40="","",IF(OR(O40="",P40=""),"Vínculo pendente",IF(ABS(L40)+ABS(M40)+ABS(N40)&lt;=0.01,"Conciliado",IF(AND(I40=0,F40&gt;0),"Contrato sem empenho",IF(AND(F40=0,I40&gt;0),"Execução sem contrato","Divergente — analisar estágio/tempo")))))</x:f>
      </x:c>
      <x:c r="R40" s="118"/>
    </x:row>
    <x:row r="41">
      <x:c r="A41" s="118"/>
      <x:c r="B41" s="118"/>
      <x:c r="C41" s="118"/>
      <x:c r="D41" s="118"/>
      <x:c r="E41" s="129" t="str">
        <x:f>IF(B41="","",SUMIF('03_Contratacoes'!$A$7:$A$106,B41,'03_Contratacoes'!$R$7:$R$106))</x:f>
      </x:c>
      <x:c r="F41" s="129" t="str">
        <x:f>IF(B41="","",SUMIF('03_Contratacoes'!$A$7:$A$106,B41,'03_Contratacoes'!$Q$7:$Q$106))</x:f>
      </x:c>
      <x:c r="G41" s="129" t="str">
        <x:f>IF(B41="","",SUMIF('03A_Base_TCM'!$B$7:$B$106,B41,'03A_Base_TCM'!$T$7:$T$106))</x:f>
      </x:c>
      <x:c r="H41" s="129" t="str">
        <x:f>IF(B41="","",SUMIF('03A_Base_TCM'!$B$7:$B$106,B41,'03A_Base_TCM'!$U$7:$U$106))</x:f>
      </x:c>
      <x:c r="I41" s="129" t="str">
        <x:f>IF(B41="","",SUMIF('03A_Base_TCM'!$B$7:$B$106,B41,'03A_Base_TCM'!$V$7:$V$106))</x:f>
      </x:c>
      <x:c r="J41" s="129" t="str">
        <x:f>IF(B41="","",SUMIF('03A_Base_TCM'!$B$7:$B$106,B41,'03A_Base_TCM'!$W$7:$W$106))</x:f>
      </x:c>
      <x:c r="K41" s="129" t="str">
        <x:f>IF(B41="","",SUMIF('03A_Base_TCM'!$B$7:$B$106,B41,'03A_Base_TCM'!$X$7:$X$106))</x:f>
      </x:c>
      <x:c r="L41" s="129" t="str">
        <x:f>IF(B41="","",E41-F41)</x:f>
      </x:c>
      <x:c r="M41" s="129" t="str">
        <x:f>IF(B41="","",F41-I41)</x:f>
      </x:c>
      <x:c r="N41" s="129" t="str">
        <x:f>IF(B41="","",J41-K41)</x:f>
      </x:c>
      <x:c r="O41" s="118"/>
      <x:c r="P41" s="118"/>
      <x:c r="Q41" s="127" t="str">
        <x:f>IF(B41="","",IF(OR(O41="",P41=""),"Vínculo pendente",IF(ABS(L41)+ABS(M41)+ABS(N41)&lt;=0.01,"Conciliado",IF(AND(I41=0,F41&gt;0),"Contrato sem empenho",IF(AND(F41=0,I41&gt;0),"Execução sem contrato","Divergente — analisar estágio/tempo")))))</x:f>
      </x:c>
      <x:c r="R41" s="118"/>
    </x:row>
    <x:row r="42">
      <x:c r="A42" s="118"/>
      <x:c r="B42" s="118"/>
      <x:c r="C42" s="118"/>
      <x:c r="D42" s="118"/>
      <x:c r="E42" s="129" t="str">
        <x:f>IF(B42="","",SUMIF('03_Contratacoes'!$A$7:$A$106,B42,'03_Contratacoes'!$R$7:$R$106))</x:f>
      </x:c>
      <x:c r="F42" s="129" t="str">
        <x:f>IF(B42="","",SUMIF('03_Contratacoes'!$A$7:$A$106,B42,'03_Contratacoes'!$Q$7:$Q$106))</x:f>
      </x:c>
      <x:c r="G42" s="129" t="str">
        <x:f>IF(B42="","",SUMIF('03A_Base_TCM'!$B$7:$B$106,B42,'03A_Base_TCM'!$T$7:$T$106))</x:f>
      </x:c>
      <x:c r="H42" s="129" t="str">
        <x:f>IF(B42="","",SUMIF('03A_Base_TCM'!$B$7:$B$106,B42,'03A_Base_TCM'!$U$7:$U$106))</x:f>
      </x:c>
      <x:c r="I42" s="129" t="str">
        <x:f>IF(B42="","",SUMIF('03A_Base_TCM'!$B$7:$B$106,B42,'03A_Base_TCM'!$V$7:$V$106))</x:f>
      </x:c>
      <x:c r="J42" s="129" t="str">
        <x:f>IF(B42="","",SUMIF('03A_Base_TCM'!$B$7:$B$106,B42,'03A_Base_TCM'!$W$7:$W$106))</x:f>
      </x:c>
      <x:c r="K42" s="129" t="str">
        <x:f>IF(B42="","",SUMIF('03A_Base_TCM'!$B$7:$B$106,B42,'03A_Base_TCM'!$X$7:$X$106))</x:f>
      </x:c>
      <x:c r="L42" s="129" t="str">
        <x:f>IF(B42="","",E42-F42)</x:f>
      </x:c>
      <x:c r="M42" s="129" t="str">
        <x:f>IF(B42="","",F42-I42)</x:f>
      </x:c>
      <x:c r="N42" s="129" t="str">
        <x:f>IF(B42="","",J42-K42)</x:f>
      </x:c>
      <x:c r="O42" s="118"/>
      <x:c r="P42" s="118"/>
      <x:c r="Q42" s="127" t="str">
        <x:f>IF(B42="","",IF(OR(O42="",P42=""),"Vínculo pendente",IF(ABS(L42)+ABS(M42)+ABS(N42)&lt;=0.01,"Conciliado",IF(AND(I42=0,F42&gt;0),"Contrato sem empenho",IF(AND(F42=0,I42&gt;0),"Execução sem contrato","Divergente — analisar estágio/tempo")))))</x:f>
      </x:c>
      <x:c r="R42" s="118"/>
    </x:row>
    <x:row r="43">
      <x:c r="A43" s="118"/>
      <x:c r="B43" s="118"/>
      <x:c r="C43" s="118"/>
      <x:c r="D43" s="118"/>
      <x:c r="E43" s="129" t="str">
        <x:f>IF(B43="","",SUMIF('03_Contratacoes'!$A$7:$A$106,B43,'03_Contratacoes'!$R$7:$R$106))</x:f>
      </x:c>
      <x:c r="F43" s="129" t="str">
        <x:f>IF(B43="","",SUMIF('03_Contratacoes'!$A$7:$A$106,B43,'03_Contratacoes'!$Q$7:$Q$106))</x:f>
      </x:c>
      <x:c r="G43" s="129" t="str">
        <x:f>IF(B43="","",SUMIF('03A_Base_TCM'!$B$7:$B$106,B43,'03A_Base_TCM'!$T$7:$T$106))</x:f>
      </x:c>
      <x:c r="H43" s="129" t="str">
        <x:f>IF(B43="","",SUMIF('03A_Base_TCM'!$B$7:$B$106,B43,'03A_Base_TCM'!$U$7:$U$106))</x:f>
      </x:c>
      <x:c r="I43" s="129" t="str">
        <x:f>IF(B43="","",SUMIF('03A_Base_TCM'!$B$7:$B$106,B43,'03A_Base_TCM'!$V$7:$V$106))</x:f>
      </x:c>
      <x:c r="J43" s="129" t="str">
        <x:f>IF(B43="","",SUMIF('03A_Base_TCM'!$B$7:$B$106,B43,'03A_Base_TCM'!$W$7:$W$106))</x:f>
      </x:c>
      <x:c r="K43" s="129" t="str">
        <x:f>IF(B43="","",SUMIF('03A_Base_TCM'!$B$7:$B$106,B43,'03A_Base_TCM'!$X$7:$X$106))</x:f>
      </x:c>
      <x:c r="L43" s="129" t="str">
        <x:f>IF(B43="","",E43-F43)</x:f>
      </x:c>
      <x:c r="M43" s="129" t="str">
        <x:f>IF(B43="","",F43-I43)</x:f>
      </x:c>
      <x:c r="N43" s="129" t="str">
        <x:f>IF(B43="","",J43-K43)</x:f>
      </x:c>
      <x:c r="O43" s="118"/>
      <x:c r="P43" s="118"/>
      <x:c r="Q43" s="127" t="str">
        <x:f>IF(B43="","",IF(OR(O43="",P43=""),"Vínculo pendente",IF(ABS(L43)+ABS(M43)+ABS(N43)&lt;=0.01,"Conciliado",IF(AND(I43=0,F43&gt;0),"Contrato sem empenho",IF(AND(F43=0,I43&gt;0),"Execução sem contrato","Divergente — analisar estágio/tempo")))))</x:f>
      </x:c>
      <x:c r="R43" s="118"/>
    </x:row>
    <x:row r="44">
      <x:c r="A44" s="118"/>
      <x:c r="B44" s="118"/>
      <x:c r="C44" s="118"/>
      <x:c r="D44" s="118"/>
      <x:c r="E44" s="129" t="str">
        <x:f>IF(B44="","",SUMIF('03_Contratacoes'!$A$7:$A$106,B44,'03_Contratacoes'!$R$7:$R$106))</x:f>
      </x:c>
      <x:c r="F44" s="129" t="str">
        <x:f>IF(B44="","",SUMIF('03_Contratacoes'!$A$7:$A$106,B44,'03_Contratacoes'!$Q$7:$Q$106))</x:f>
      </x:c>
      <x:c r="G44" s="129" t="str">
        <x:f>IF(B44="","",SUMIF('03A_Base_TCM'!$B$7:$B$106,B44,'03A_Base_TCM'!$T$7:$T$106))</x:f>
      </x:c>
      <x:c r="H44" s="129" t="str">
        <x:f>IF(B44="","",SUMIF('03A_Base_TCM'!$B$7:$B$106,B44,'03A_Base_TCM'!$U$7:$U$106))</x:f>
      </x:c>
      <x:c r="I44" s="129" t="str">
        <x:f>IF(B44="","",SUMIF('03A_Base_TCM'!$B$7:$B$106,B44,'03A_Base_TCM'!$V$7:$V$106))</x:f>
      </x:c>
      <x:c r="J44" s="129" t="str">
        <x:f>IF(B44="","",SUMIF('03A_Base_TCM'!$B$7:$B$106,B44,'03A_Base_TCM'!$W$7:$W$106))</x:f>
      </x:c>
      <x:c r="K44" s="129" t="str">
        <x:f>IF(B44="","",SUMIF('03A_Base_TCM'!$B$7:$B$106,B44,'03A_Base_TCM'!$X$7:$X$106))</x:f>
      </x:c>
      <x:c r="L44" s="129" t="str">
        <x:f>IF(B44="","",E44-F44)</x:f>
      </x:c>
      <x:c r="M44" s="129" t="str">
        <x:f>IF(B44="","",F44-I44)</x:f>
      </x:c>
      <x:c r="N44" s="129" t="str">
        <x:f>IF(B44="","",J44-K44)</x:f>
      </x:c>
      <x:c r="O44" s="118"/>
      <x:c r="P44" s="118"/>
      <x:c r="Q44" s="127" t="str">
        <x:f>IF(B44="","",IF(OR(O44="",P44=""),"Vínculo pendente",IF(ABS(L44)+ABS(M44)+ABS(N44)&lt;=0.01,"Conciliado",IF(AND(I44=0,F44&gt;0),"Contrato sem empenho",IF(AND(F44=0,I44&gt;0),"Execução sem contrato","Divergente — analisar estágio/tempo")))))</x:f>
      </x:c>
      <x:c r="R44" s="118"/>
    </x:row>
    <x:row r="45">
      <x:c r="A45" s="118"/>
      <x:c r="B45" s="118"/>
      <x:c r="C45" s="118"/>
      <x:c r="D45" s="118"/>
      <x:c r="E45" s="129" t="str">
        <x:f>IF(B45="","",SUMIF('03_Contratacoes'!$A$7:$A$106,B45,'03_Contratacoes'!$R$7:$R$106))</x:f>
      </x:c>
      <x:c r="F45" s="129" t="str">
        <x:f>IF(B45="","",SUMIF('03_Contratacoes'!$A$7:$A$106,B45,'03_Contratacoes'!$Q$7:$Q$106))</x:f>
      </x:c>
      <x:c r="G45" s="129" t="str">
        <x:f>IF(B45="","",SUMIF('03A_Base_TCM'!$B$7:$B$106,B45,'03A_Base_TCM'!$T$7:$T$106))</x:f>
      </x:c>
      <x:c r="H45" s="129" t="str">
        <x:f>IF(B45="","",SUMIF('03A_Base_TCM'!$B$7:$B$106,B45,'03A_Base_TCM'!$U$7:$U$106))</x:f>
      </x:c>
      <x:c r="I45" s="129" t="str">
        <x:f>IF(B45="","",SUMIF('03A_Base_TCM'!$B$7:$B$106,B45,'03A_Base_TCM'!$V$7:$V$106))</x:f>
      </x:c>
      <x:c r="J45" s="129" t="str">
        <x:f>IF(B45="","",SUMIF('03A_Base_TCM'!$B$7:$B$106,B45,'03A_Base_TCM'!$W$7:$W$106))</x:f>
      </x:c>
      <x:c r="K45" s="129" t="str">
        <x:f>IF(B45="","",SUMIF('03A_Base_TCM'!$B$7:$B$106,B45,'03A_Base_TCM'!$X$7:$X$106))</x:f>
      </x:c>
      <x:c r="L45" s="129" t="str">
        <x:f>IF(B45="","",E45-F45)</x:f>
      </x:c>
      <x:c r="M45" s="129" t="str">
        <x:f>IF(B45="","",F45-I45)</x:f>
      </x:c>
      <x:c r="N45" s="129" t="str">
        <x:f>IF(B45="","",J45-K45)</x:f>
      </x:c>
      <x:c r="O45" s="118"/>
      <x:c r="P45" s="118"/>
      <x:c r="Q45" s="127" t="str">
        <x:f>IF(B45="","",IF(OR(O45="",P45=""),"Vínculo pendente",IF(ABS(L45)+ABS(M45)+ABS(N45)&lt;=0.01,"Conciliado",IF(AND(I45=0,F45&gt;0),"Contrato sem empenho",IF(AND(F45=0,I45&gt;0),"Execução sem contrato","Divergente — analisar estágio/tempo")))))</x:f>
      </x:c>
      <x:c r="R45" s="118"/>
    </x:row>
    <x:row r="46">
      <x:c r="A46" s="118"/>
      <x:c r="B46" s="118"/>
      <x:c r="C46" s="118"/>
      <x:c r="D46" s="118"/>
      <x:c r="E46" s="129" t="str">
        <x:f>IF(B46="","",SUMIF('03_Contratacoes'!$A$7:$A$106,B46,'03_Contratacoes'!$R$7:$R$106))</x:f>
      </x:c>
      <x:c r="F46" s="129" t="str">
        <x:f>IF(B46="","",SUMIF('03_Contratacoes'!$A$7:$A$106,B46,'03_Contratacoes'!$Q$7:$Q$106))</x:f>
      </x:c>
      <x:c r="G46" s="129" t="str">
        <x:f>IF(B46="","",SUMIF('03A_Base_TCM'!$B$7:$B$106,B46,'03A_Base_TCM'!$T$7:$T$106))</x:f>
      </x:c>
      <x:c r="H46" s="129" t="str">
        <x:f>IF(B46="","",SUMIF('03A_Base_TCM'!$B$7:$B$106,B46,'03A_Base_TCM'!$U$7:$U$106))</x:f>
      </x:c>
      <x:c r="I46" s="129" t="str">
        <x:f>IF(B46="","",SUMIF('03A_Base_TCM'!$B$7:$B$106,B46,'03A_Base_TCM'!$V$7:$V$106))</x:f>
      </x:c>
      <x:c r="J46" s="129" t="str">
        <x:f>IF(B46="","",SUMIF('03A_Base_TCM'!$B$7:$B$106,B46,'03A_Base_TCM'!$W$7:$W$106))</x:f>
      </x:c>
      <x:c r="K46" s="129" t="str">
        <x:f>IF(B46="","",SUMIF('03A_Base_TCM'!$B$7:$B$106,B46,'03A_Base_TCM'!$X$7:$X$106))</x:f>
      </x:c>
      <x:c r="L46" s="129" t="str">
        <x:f>IF(B46="","",E46-F46)</x:f>
      </x:c>
      <x:c r="M46" s="129" t="str">
        <x:f>IF(B46="","",F46-I46)</x:f>
      </x:c>
      <x:c r="N46" s="129" t="str">
        <x:f>IF(B46="","",J46-K46)</x:f>
      </x:c>
      <x:c r="O46" s="118"/>
      <x:c r="P46" s="118"/>
      <x:c r="Q46" s="127" t="str">
        <x:f>IF(B46="","",IF(OR(O46="",P46=""),"Vínculo pendente",IF(ABS(L46)+ABS(M46)+ABS(N46)&lt;=0.01,"Conciliado",IF(AND(I46=0,F46&gt;0),"Contrato sem empenho",IF(AND(F46=0,I46&gt;0),"Execução sem contrato","Divergente — analisar estágio/tempo")))))</x:f>
      </x:c>
      <x:c r="R46" s="118"/>
    </x:row>
    <x:row r="47">
      <x:c r="A47" s="118"/>
      <x:c r="B47" s="118"/>
      <x:c r="C47" s="118"/>
      <x:c r="D47" s="118"/>
      <x:c r="E47" s="129" t="str">
        <x:f>IF(B47="","",SUMIF('03_Contratacoes'!$A$7:$A$106,B47,'03_Contratacoes'!$R$7:$R$106))</x:f>
      </x:c>
      <x:c r="F47" s="129" t="str">
        <x:f>IF(B47="","",SUMIF('03_Contratacoes'!$A$7:$A$106,B47,'03_Contratacoes'!$Q$7:$Q$106))</x:f>
      </x:c>
      <x:c r="G47" s="129" t="str">
        <x:f>IF(B47="","",SUMIF('03A_Base_TCM'!$B$7:$B$106,B47,'03A_Base_TCM'!$T$7:$T$106))</x:f>
      </x:c>
      <x:c r="H47" s="129" t="str">
        <x:f>IF(B47="","",SUMIF('03A_Base_TCM'!$B$7:$B$106,B47,'03A_Base_TCM'!$U$7:$U$106))</x:f>
      </x:c>
      <x:c r="I47" s="129" t="str">
        <x:f>IF(B47="","",SUMIF('03A_Base_TCM'!$B$7:$B$106,B47,'03A_Base_TCM'!$V$7:$V$106))</x:f>
      </x:c>
      <x:c r="J47" s="129" t="str">
        <x:f>IF(B47="","",SUMIF('03A_Base_TCM'!$B$7:$B$106,B47,'03A_Base_TCM'!$W$7:$W$106))</x:f>
      </x:c>
      <x:c r="K47" s="129" t="str">
        <x:f>IF(B47="","",SUMIF('03A_Base_TCM'!$B$7:$B$106,B47,'03A_Base_TCM'!$X$7:$X$106))</x:f>
      </x:c>
      <x:c r="L47" s="129" t="str">
        <x:f>IF(B47="","",E47-F47)</x:f>
      </x:c>
      <x:c r="M47" s="129" t="str">
        <x:f>IF(B47="","",F47-I47)</x:f>
      </x:c>
      <x:c r="N47" s="129" t="str">
        <x:f>IF(B47="","",J47-K47)</x:f>
      </x:c>
      <x:c r="O47" s="118"/>
      <x:c r="P47" s="118"/>
      <x:c r="Q47" s="127" t="str">
        <x:f>IF(B47="","",IF(OR(O47="",P47=""),"Vínculo pendente",IF(ABS(L47)+ABS(M47)+ABS(N47)&lt;=0.01,"Conciliado",IF(AND(I47=0,F47&gt;0),"Contrato sem empenho",IF(AND(F47=0,I47&gt;0),"Execução sem contrato","Divergente — analisar estágio/tempo")))))</x:f>
      </x:c>
      <x:c r="R47" s="118"/>
    </x:row>
    <x:row r="48">
      <x:c r="A48" s="118"/>
      <x:c r="B48" s="118"/>
      <x:c r="C48" s="118"/>
      <x:c r="D48" s="118"/>
      <x:c r="E48" s="129" t="str">
        <x:f>IF(B48="","",SUMIF('03_Contratacoes'!$A$7:$A$106,B48,'03_Contratacoes'!$R$7:$R$106))</x:f>
      </x:c>
      <x:c r="F48" s="129" t="str">
        <x:f>IF(B48="","",SUMIF('03_Contratacoes'!$A$7:$A$106,B48,'03_Contratacoes'!$Q$7:$Q$106))</x:f>
      </x:c>
      <x:c r="G48" s="129" t="str">
        <x:f>IF(B48="","",SUMIF('03A_Base_TCM'!$B$7:$B$106,B48,'03A_Base_TCM'!$T$7:$T$106))</x:f>
      </x:c>
      <x:c r="H48" s="129" t="str">
        <x:f>IF(B48="","",SUMIF('03A_Base_TCM'!$B$7:$B$106,B48,'03A_Base_TCM'!$U$7:$U$106))</x:f>
      </x:c>
      <x:c r="I48" s="129" t="str">
        <x:f>IF(B48="","",SUMIF('03A_Base_TCM'!$B$7:$B$106,B48,'03A_Base_TCM'!$V$7:$V$106))</x:f>
      </x:c>
      <x:c r="J48" s="129" t="str">
        <x:f>IF(B48="","",SUMIF('03A_Base_TCM'!$B$7:$B$106,B48,'03A_Base_TCM'!$W$7:$W$106))</x:f>
      </x:c>
      <x:c r="K48" s="129" t="str">
        <x:f>IF(B48="","",SUMIF('03A_Base_TCM'!$B$7:$B$106,B48,'03A_Base_TCM'!$X$7:$X$106))</x:f>
      </x:c>
      <x:c r="L48" s="129" t="str">
        <x:f>IF(B48="","",E48-F48)</x:f>
      </x:c>
      <x:c r="M48" s="129" t="str">
        <x:f>IF(B48="","",F48-I48)</x:f>
      </x:c>
      <x:c r="N48" s="129" t="str">
        <x:f>IF(B48="","",J48-K48)</x:f>
      </x:c>
      <x:c r="O48" s="118"/>
      <x:c r="P48" s="118"/>
      <x:c r="Q48" s="127" t="str">
        <x:f>IF(B48="","",IF(OR(O48="",P48=""),"Vínculo pendente",IF(ABS(L48)+ABS(M48)+ABS(N48)&lt;=0.01,"Conciliado",IF(AND(I48=0,F48&gt;0),"Contrato sem empenho",IF(AND(F48=0,I48&gt;0),"Execução sem contrato","Divergente — analisar estágio/tempo")))))</x:f>
      </x:c>
      <x:c r="R48" s="118"/>
    </x:row>
    <x:row r="49">
      <x:c r="A49" s="118"/>
      <x:c r="B49" s="118"/>
      <x:c r="C49" s="118"/>
      <x:c r="D49" s="118"/>
      <x:c r="E49" s="129" t="str">
        <x:f>IF(B49="","",SUMIF('03_Contratacoes'!$A$7:$A$106,B49,'03_Contratacoes'!$R$7:$R$106))</x:f>
      </x:c>
      <x:c r="F49" s="129" t="str">
        <x:f>IF(B49="","",SUMIF('03_Contratacoes'!$A$7:$A$106,B49,'03_Contratacoes'!$Q$7:$Q$106))</x:f>
      </x:c>
      <x:c r="G49" s="129" t="str">
        <x:f>IF(B49="","",SUMIF('03A_Base_TCM'!$B$7:$B$106,B49,'03A_Base_TCM'!$T$7:$T$106))</x:f>
      </x:c>
      <x:c r="H49" s="129" t="str">
        <x:f>IF(B49="","",SUMIF('03A_Base_TCM'!$B$7:$B$106,B49,'03A_Base_TCM'!$U$7:$U$106))</x:f>
      </x:c>
      <x:c r="I49" s="129" t="str">
        <x:f>IF(B49="","",SUMIF('03A_Base_TCM'!$B$7:$B$106,B49,'03A_Base_TCM'!$V$7:$V$106))</x:f>
      </x:c>
      <x:c r="J49" s="129" t="str">
        <x:f>IF(B49="","",SUMIF('03A_Base_TCM'!$B$7:$B$106,B49,'03A_Base_TCM'!$W$7:$W$106))</x:f>
      </x:c>
      <x:c r="K49" s="129" t="str">
        <x:f>IF(B49="","",SUMIF('03A_Base_TCM'!$B$7:$B$106,B49,'03A_Base_TCM'!$X$7:$X$106))</x:f>
      </x:c>
      <x:c r="L49" s="129" t="str">
        <x:f>IF(B49="","",E49-F49)</x:f>
      </x:c>
      <x:c r="M49" s="129" t="str">
        <x:f>IF(B49="","",F49-I49)</x:f>
      </x:c>
      <x:c r="N49" s="129" t="str">
        <x:f>IF(B49="","",J49-K49)</x:f>
      </x:c>
      <x:c r="O49" s="118"/>
      <x:c r="P49" s="118"/>
      <x:c r="Q49" s="127" t="str">
        <x:f>IF(B49="","",IF(OR(O49="",P49=""),"Vínculo pendente",IF(ABS(L49)+ABS(M49)+ABS(N49)&lt;=0.01,"Conciliado",IF(AND(I49=0,F49&gt;0),"Contrato sem empenho",IF(AND(F49=0,I49&gt;0),"Execução sem contrato","Divergente — analisar estágio/tempo")))))</x:f>
      </x:c>
      <x:c r="R49" s="118"/>
    </x:row>
    <x:row r="50">
      <x:c r="A50" s="118"/>
      <x:c r="B50" s="118"/>
      <x:c r="C50" s="118"/>
      <x:c r="D50" s="118"/>
      <x:c r="E50" s="129" t="str">
        <x:f>IF(B50="","",SUMIF('03_Contratacoes'!$A$7:$A$106,B50,'03_Contratacoes'!$R$7:$R$106))</x:f>
      </x:c>
      <x:c r="F50" s="129" t="str">
        <x:f>IF(B50="","",SUMIF('03_Contratacoes'!$A$7:$A$106,B50,'03_Contratacoes'!$Q$7:$Q$106))</x:f>
      </x:c>
      <x:c r="G50" s="129" t="str">
        <x:f>IF(B50="","",SUMIF('03A_Base_TCM'!$B$7:$B$106,B50,'03A_Base_TCM'!$T$7:$T$106))</x:f>
      </x:c>
      <x:c r="H50" s="129" t="str">
        <x:f>IF(B50="","",SUMIF('03A_Base_TCM'!$B$7:$B$106,B50,'03A_Base_TCM'!$U$7:$U$106))</x:f>
      </x:c>
      <x:c r="I50" s="129" t="str">
        <x:f>IF(B50="","",SUMIF('03A_Base_TCM'!$B$7:$B$106,B50,'03A_Base_TCM'!$V$7:$V$106))</x:f>
      </x:c>
      <x:c r="J50" s="129" t="str">
        <x:f>IF(B50="","",SUMIF('03A_Base_TCM'!$B$7:$B$106,B50,'03A_Base_TCM'!$W$7:$W$106))</x:f>
      </x:c>
      <x:c r="K50" s="129" t="str">
        <x:f>IF(B50="","",SUMIF('03A_Base_TCM'!$B$7:$B$106,B50,'03A_Base_TCM'!$X$7:$X$106))</x:f>
      </x:c>
      <x:c r="L50" s="129" t="str">
        <x:f>IF(B50="","",E50-F50)</x:f>
      </x:c>
      <x:c r="M50" s="129" t="str">
        <x:f>IF(B50="","",F50-I50)</x:f>
      </x:c>
      <x:c r="N50" s="129" t="str">
        <x:f>IF(B50="","",J50-K50)</x:f>
      </x:c>
      <x:c r="O50" s="118"/>
      <x:c r="P50" s="118"/>
      <x:c r="Q50" s="127" t="str">
        <x:f>IF(B50="","",IF(OR(O50="",P50=""),"Vínculo pendente",IF(ABS(L50)+ABS(M50)+ABS(N50)&lt;=0.01,"Conciliado",IF(AND(I50=0,F50&gt;0),"Contrato sem empenho",IF(AND(F50=0,I50&gt;0),"Execução sem contrato","Divergente — analisar estágio/tempo")))))</x:f>
      </x:c>
      <x:c r="R50" s="118"/>
    </x:row>
    <x:row r="51">
      <x:c r="A51" s="118"/>
      <x:c r="B51" s="118"/>
      <x:c r="C51" s="118"/>
      <x:c r="D51" s="118"/>
      <x:c r="E51" s="129" t="str">
        <x:f>IF(B51="","",SUMIF('03_Contratacoes'!$A$7:$A$106,B51,'03_Contratacoes'!$R$7:$R$106))</x:f>
      </x:c>
      <x:c r="F51" s="129" t="str">
        <x:f>IF(B51="","",SUMIF('03_Contratacoes'!$A$7:$A$106,B51,'03_Contratacoes'!$Q$7:$Q$106))</x:f>
      </x:c>
      <x:c r="G51" s="129" t="str">
        <x:f>IF(B51="","",SUMIF('03A_Base_TCM'!$B$7:$B$106,B51,'03A_Base_TCM'!$T$7:$T$106))</x:f>
      </x:c>
      <x:c r="H51" s="129" t="str">
        <x:f>IF(B51="","",SUMIF('03A_Base_TCM'!$B$7:$B$106,B51,'03A_Base_TCM'!$U$7:$U$106))</x:f>
      </x:c>
      <x:c r="I51" s="129" t="str">
        <x:f>IF(B51="","",SUMIF('03A_Base_TCM'!$B$7:$B$106,B51,'03A_Base_TCM'!$V$7:$V$106))</x:f>
      </x:c>
      <x:c r="J51" s="129" t="str">
        <x:f>IF(B51="","",SUMIF('03A_Base_TCM'!$B$7:$B$106,B51,'03A_Base_TCM'!$W$7:$W$106))</x:f>
      </x:c>
      <x:c r="K51" s="129" t="str">
        <x:f>IF(B51="","",SUMIF('03A_Base_TCM'!$B$7:$B$106,B51,'03A_Base_TCM'!$X$7:$X$106))</x:f>
      </x:c>
      <x:c r="L51" s="129" t="str">
        <x:f>IF(B51="","",E51-F51)</x:f>
      </x:c>
      <x:c r="M51" s="129" t="str">
        <x:f>IF(B51="","",F51-I51)</x:f>
      </x:c>
      <x:c r="N51" s="129" t="str">
        <x:f>IF(B51="","",J51-K51)</x:f>
      </x:c>
      <x:c r="O51" s="118"/>
      <x:c r="P51" s="118"/>
      <x:c r="Q51" s="127" t="str">
        <x:f>IF(B51="","",IF(OR(O51="",P51=""),"Vínculo pendente",IF(ABS(L51)+ABS(M51)+ABS(N51)&lt;=0.01,"Conciliado",IF(AND(I51=0,F51&gt;0),"Contrato sem empenho",IF(AND(F51=0,I51&gt;0),"Execução sem contrato","Divergente — analisar estágio/tempo")))))</x:f>
      </x:c>
      <x:c r="R51" s="118"/>
    </x:row>
    <x:row r="52">
      <x:c r="A52" s="118"/>
      <x:c r="B52" s="118"/>
      <x:c r="C52" s="118"/>
      <x:c r="D52" s="118"/>
      <x:c r="E52" s="129" t="str">
        <x:f>IF(B52="","",SUMIF('03_Contratacoes'!$A$7:$A$106,B52,'03_Contratacoes'!$R$7:$R$106))</x:f>
      </x:c>
      <x:c r="F52" s="129" t="str">
        <x:f>IF(B52="","",SUMIF('03_Contratacoes'!$A$7:$A$106,B52,'03_Contratacoes'!$Q$7:$Q$106))</x:f>
      </x:c>
      <x:c r="G52" s="129" t="str">
        <x:f>IF(B52="","",SUMIF('03A_Base_TCM'!$B$7:$B$106,B52,'03A_Base_TCM'!$T$7:$T$106))</x:f>
      </x:c>
      <x:c r="H52" s="129" t="str">
        <x:f>IF(B52="","",SUMIF('03A_Base_TCM'!$B$7:$B$106,B52,'03A_Base_TCM'!$U$7:$U$106))</x:f>
      </x:c>
      <x:c r="I52" s="129" t="str">
        <x:f>IF(B52="","",SUMIF('03A_Base_TCM'!$B$7:$B$106,B52,'03A_Base_TCM'!$V$7:$V$106))</x:f>
      </x:c>
      <x:c r="J52" s="129" t="str">
        <x:f>IF(B52="","",SUMIF('03A_Base_TCM'!$B$7:$B$106,B52,'03A_Base_TCM'!$W$7:$W$106))</x:f>
      </x:c>
      <x:c r="K52" s="129" t="str">
        <x:f>IF(B52="","",SUMIF('03A_Base_TCM'!$B$7:$B$106,B52,'03A_Base_TCM'!$X$7:$X$106))</x:f>
      </x:c>
      <x:c r="L52" s="129" t="str">
        <x:f>IF(B52="","",E52-F52)</x:f>
      </x:c>
      <x:c r="M52" s="129" t="str">
        <x:f>IF(B52="","",F52-I52)</x:f>
      </x:c>
      <x:c r="N52" s="129" t="str">
        <x:f>IF(B52="","",J52-K52)</x:f>
      </x:c>
      <x:c r="O52" s="118"/>
      <x:c r="P52" s="118"/>
      <x:c r="Q52" s="127" t="str">
        <x:f>IF(B52="","",IF(OR(O52="",P52=""),"Vínculo pendente",IF(ABS(L52)+ABS(M52)+ABS(N52)&lt;=0.01,"Conciliado",IF(AND(I52=0,F52&gt;0),"Contrato sem empenho",IF(AND(F52=0,I52&gt;0),"Execução sem contrato","Divergente — analisar estágio/tempo")))))</x:f>
      </x:c>
      <x:c r="R52" s="118"/>
    </x:row>
    <x:row r="53">
      <x:c r="A53" s="118"/>
      <x:c r="B53" s="118"/>
      <x:c r="C53" s="118"/>
      <x:c r="D53" s="118"/>
      <x:c r="E53" s="129" t="str">
        <x:f>IF(B53="","",SUMIF('03_Contratacoes'!$A$7:$A$106,B53,'03_Contratacoes'!$R$7:$R$106))</x:f>
      </x:c>
      <x:c r="F53" s="129" t="str">
        <x:f>IF(B53="","",SUMIF('03_Contratacoes'!$A$7:$A$106,B53,'03_Contratacoes'!$Q$7:$Q$106))</x:f>
      </x:c>
      <x:c r="G53" s="129" t="str">
        <x:f>IF(B53="","",SUMIF('03A_Base_TCM'!$B$7:$B$106,B53,'03A_Base_TCM'!$T$7:$T$106))</x:f>
      </x:c>
      <x:c r="H53" s="129" t="str">
        <x:f>IF(B53="","",SUMIF('03A_Base_TCM'!$B$7:$B$106,B53,'03A_Base_TCM'!$U$7:$U$106))</x:f>
      </x:c>
      <x:c r="I53" s="129" t="str">
        <x:f>IF(B53="","",SUMIF('03A_Base_TCM'!$B$7:$B$106,B53,'03A_Base_TCM'!$V$7:$V$106))</x:f>
      </x:c>
      <x:c r="J53" s="129" t="str">
        <x:f>IF(B53="","",SUMIF('03A_Base_TCM'!$B$7:$B$106,B53,'03A_Base_TCM'!$W$7:$W$106))</x:f>
      </x:c>
      <x:c r="K53" s="129" t="str">
        <x:f>IF(B53="","",SUMIF('03A_Base_TCM'!$B$7:$B$106,B53,'03A_Base_TCM'!$X$7:$X$106))</x:f>
      </x:c>
      <x:c r="L53" s="129" t="str">
        <x:f>IF(B53="","",E53-F53)</x:f>
      </x:c>
      <x:c r="M53" s="129" t="str">
        <x:f>IF(B53="","",F53-I53)</x:f>
      </x:c>
      <x:c r="N53" s="129" t="str">
        <x:f>IF(B53="","",J53-K53)</x:f>
      </x:c>
      <x:c r="O53" s="118"/>
      <x:c r="P53" s="118"/>
      <x:c r="Q53" s="127" t="str">
        <x:f>IF(B53="","",IF(OR(O53="",P53=""),"Vínculo pendente",IF(ABS(L53)+ABS(M53)+ABS(N53)&lt;=0.01,"Conciliado",IF(AND(I53=0,F53&gt;0),"Contrato sem empenho",IF(AND(F53=0,I53&gt;0),"Execução sem contrato","Divergente — analisar estágio/tempo")))))</x:f>
      </x:c>
      <x:c r="R53" s="118"/>
    </x:row>
    <x:row r="54">
      <x:c r="A54" s="118"/>
      <x:c r="B54" s="118"/>
      <x:c r="C54" s="118"/>
      <x:c r="D54" s="118"/>
      <x:c r="E54" s="129" t="str">
        <x:f>IF(B54="","",SUMIF('03_Contratacoes'!$A$7:$A$106,B54,'03_Contratacoes'!$R$7:$R$106))</x:f>
      </x:c>
      <x:c r="F54" s="129" t="str">
        <x:f>IF(B54="","",SUMIF('03_Contratacoes'!$A$7:$A$106,B54,'03_Contratacoes'!$Q$7:$Q$106))</x:f>
      </x:c>
      <x:c r="G54" s="129" t="str">
        <x:f>IF(B54="","",SUMIF('03A_Base_TCM'!$B$7:$B$106,B54,'03A_Base_TCM'!$T$7:$T$106))</x:f>
      </x:c>
      <x:c r="H54" s="129" t="str">
        <x:f>IF(B54="","",SUMIF('03A_Base_TCM'!$B$7:$B$106,B54,'03A_Base_TCM'!$U$7:$U$106))</x:f>
      </x:c>
      <x:c r="I54" s="129" t="str">
        <x:f>IF(B54="","",SUMIF('03A_Base_TCM'!$B$7:$B$106,B54,'03A_Base_TCM'!$V$7:$V$106))</x:f>
      </x:c>
      <x:c r="J54" s="129" t="str">
        <x:f>IF(B54="","",SUMIF('03A_Base_TCM'!$B$7:$B$106,B54,'03A_Base_TCM'!$W$7:$W$106))</x:f>
      </x:c>
      <x:c r="K54" s="129" t="str">
        <x:f>IF(B54="","",SUMIF('03A_Base_TCM'!$B$7:$B$106,B54,'03A_Base_TCM'!$X$7:$X$106))</x:f>
      </x:c>
      <x:c r="L54" s="129" t="str">
        <x:f>IF(B54="","",E54-F54)</x:f>
      </x:c>
      <x:c r="M54" s="129" t="str">
        <x:f>IF(B54="","",F54-I54)</x:f>
      </x:c>
      <x:c r="N54" s="129" t="str">
        <x:f>IF(B54="","",J54-K54)</x:f>
      </x:c>
      <x:c r="O54" s="118"/>
      <x:c r="P54" s="118"/>
      <x:c r="Q54" s="127" t="str">
        <x:f>IF(B54="","",IF(OR(O54="",P54=""),"Vínculo pendente",IF(ABS(L54)+ABS(M54)+ABS(N54)&lt;=0.01,"Conciliado",IF(AND(I54=0,F54&gt;0),"Contrato sem empenho",IF(AND(F54=0,I54&gt;0),"Execução sem contrato","Divergente — analisar estágio/tempo")))))</x:f>
      </x:c>
      <x:c r="R54" s="118"/>
    </x:row>
    <x:row r="55">
      <x:c r="A55" s="118"/>
      <x:c r="B55" s="118"/>
      <x:c r="C55" s="118"/>
      <x:c r="D55" s="118"/>
      <x:c r="E55" s="129" t="str">
        <x:f>IF(B55="","",SUMIF('03_Contratacoes'!$A$7:$A$106,B55,'03_Contratacoes'!$R$7:$R$106))</x:f>
      </x:c>
      <x:c r="F55" s="129" t="str">
        <x:f>IF(B55="","",SUMIF('03_Contratacoes'!$A$7:$A$106,B55,'03_Contratacoes'!$Q$7:$Q$106))</x:f>
      </x:c>
      <x:c r="G55" s="129" t="str">
        <x:f>IF(B55="","",SUMIF('03A_Base_TCM'!$B$7:$B$106,B55,'03A_Base_TCM'!$T$7:$T$106))</x:f>
      </x:c>
      <x:c r="H55" s="129" t="str">
        <x:f>IF(B55="","",SUMIF('03A_Base_TCM'!$B$7:$B$106,B55,'03A_Base_TCM'!$U$7:$U$106))</x:f>
      </x:c>
      <x:c r="I55" s="129" t="str">
        <x:f>IF(B55="","",SUMIF('03A_Base_TCM'!$B$7:$B$106,B55,'03A_Base_TCM'!$V$7:$V$106))</x:f>
      </x:c>
      <x:c r="J55" s="129" t="str">
        <x:f>IF(B55="","",SUMIF('03A_Base_TCM'!$B$7:$B$106,B55,'03A_Base_TCM'!$W$7:$W$106))</x:f>
      </x:c>
      <x:c r="K55" s="129" t="str">
        <x:f>IF(B55="","",SUMIF('03A_Base_TCM'!$B$7:$B$106,B55,'03A_Base_TCM'!$X$7:$X$106))</x:f>
      </x:c>
      <x:c r="L55" s="129" t="str">
        <x:f>IF(B55="","",E55-F55)</x:f>
      </x:c>
      <x:c r="M55" s="129" t="str">
        <x:f>IF(B55="","",F55-I55)</x:f>
      </x:c>
      <x:c r="N55" s="129" t="str">
        <x:f>IF(B55="","",J55-K55)</x:f>
      </x:c>
      <x:c r="O55" s="118"/>
      <x:c r="P55" s="118"/>
      <x:c r="Q55" s="127" t="str">
        <x:f>IF(B55="","",IF(OR(O55="",P55=""),"Vínculo pendente",IF(ABS(L55)+ABS(M55)+ABS(N55)&lt;=0.01,"Conciliado",IF(AND(I55=0,F55&gt;0),"Contrato sem empenho",IF(AND(F55=0,I55&gt;0),"Execução sem contrato","Divergente — analisar estágio/tempo")))))</x:f>
      </x:c>
      <x:c r="R55" s="118"/>
    </x:row>
    <x:row r="56">
      <x:c r="A56" s="118"/>
      <x:c r="B56" s="118"/>
      <x:c r="C56" s="118"/>
      <x:c r="D56" s="118"/>
      <x:c r="E56" s="129" t="str">
        <x:f>IF(B56="","",SUMIF('03_Contratacoes'!$A$7:$A$106,B56,'03_Contratacoes'!$R$7:$R$106))</x:f>
      </x:c>
      <x:c r="F56" s="129" t="str">
        <x:f>IF(B56="","",SUMIF('03_Contratacoes'!$A$7:$A$106,B56,'03_Contratacoes'!$Q$7:$Q$106))</x:f>
      </x:c>
      <x:c r="G56" s="129" t="str">
        <x:f>IF(B56="","",SUMIF('03A_Base_TCM'!$B$7:$B$106,B56,'03A_Base_TCM'!$T$7:$T$106))</x:f>
      </x:c>
      <x:c r="H56" s="129" t="str">
        <x:f>IF(B56="","",SUMIF('03A_Base_TCM'!$B$7:$B$106,B56,'03A_Base_TCM'!$U$7:$U$106))</x:f>
      </x:c>
      <x:c r="I56" s="129" t="str">
        <x:f>IF(B56="","",SUMIF('03A_Base_TCM'!$B$7:$B$106,B56,'03A_Base_TCM'!$V$7:$V$106))</x:f>
      </x:c>
      <x:c r="J56" s="129" t="str">
        <x:f>IF(B56="","",SUMIF('03A_Base_TCM'!$B$7:$B$106,B56,'03A_Base_TCM'!$W$7:$W$106))</x:f>
      </x:c>
      <x:c r="K56" s="129" t="str">
        <x:f>IF(B56="","",SUMIF('03A_Base_TCM'!$B$7:$B$106,B56,'03A_Base_TCM'!$X$7:$X$106))</x:f>
      </x:c>
      <x:c r="L56" s="129" t="str">
        <x:f>IF(B56="","",E56-F56)</x:f>
      </x:c>
      <x:c r="M56" s="129" t="str">
        <x:f>IF(B56="","",F56-I56)</x:f>
      </x:c>
      <x:c r="N56" s="129" t="str">
        <x:f>IF(B56="","",J56-K56)</x:f>
      </x:c>
      <x:c r="O56" s="118"/>
      <x:c r="P56" s="118"/>
      <x:c r="Q56" s="127" t="str">
        <x:f>IF(B56="","",IF(OR(O56="",P56=""),"Vínculo pendente",IF(ABS(L56)+ABS(M56)+ABS(N56)&lt;=0.01,"Conciliado",IF(AND(I56=0,F56&gt;0),"Contrato sem empenho",IF(AND(F56=0,I56&gt;0),"Execução sem contrato","Divergente — analisar estágio/tempo")))))</x:f>
      </x:c>
      <x:c r="R56" s="118"/>
    </x:row>
  </x:sheetData>
  <x:mergeCells>
    <x:mergeCell ref="A1:R2"/>
    <x:mergeCell ref="A4:R4"/>
  </x:mergeCells>
  <x:conditionalFormatting sqref="Q7:Q56">
    <x:cfRule type="containsText" dxfId="0" priority="1" operator="containsText" text="Não conforme"/>
    <x:cfRule type="containsText" dxfId="1" priority="2" operator="containsText" text="Com ressalvas"/>
    <x:cfRule type="containsText" dxfId="2" priority="3" operator="containsText" text="Conforme"/>
    <x:cfRule type="containsText" dxfId="3" priority="4" operator="containsText" text="Não concluído"/>
  </x:conditionalFormatting>
  <x:dataValidations count="2">
    <x:dataValidation type="list" sqref="O7:O56">
      <x:formula1>"Contrato/processo,CPF/CNPJ,Empenho,Nome/objeto proposto,Não identificado"</x:formula1>
    </x:dataValidation>
    <x:dataValidation type="list" sqref="P7:P56">
      <x:formula1>"Alta,Média — revisar,Baixa — não concluir"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28" hidden="0" customWidth="1"/>
    <x:col min="4" max="4" width="28" hidden="0" customWidth="1"/>
    <x:col min="5" max="5" width="18" hidden="0" customWidth="1"/>
    <x:col min="6" max="6" width="18" hidden="0" customWidth="1"/>
    <x:col min="7" max="7" width="20" hidden="0" customWidth="1"/>
    <x:col min="8" max="8" width="20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40" hidden="0" customWidth="1"/>
    <x:col min="14" max="14" width="24" hidden="0" customWidth="1"/>
    <x:col min="15" max="15" width="24" hidden="0" customWidth="1"/>
    <x:col min="16" max="16" width="42" hidden="0" customWidth="1"/>
  </x:cols>
  <x:sheetData>
    <x:row r="1" ht="34" customHeight="1">
      <x:c r="A1" s="5" t="str">
        <x:v>CONTROLE DA BASE ANALÍTICA COM O PCMGE015</x:v>
      </x:c>
      <x:c r="B1" s="5" t="str">
        <x:v>CONTROLE DA BASE ANALÍTICA COM O PCMGE015</x:v>
      </x:c>
      <x:c r="C1" s="5" t="str">
        <x:v>CONTROLE DA BASE ANALÍTICA COM O PCMGE015</x:v>
      </x:c>
      <x:c r="D1" s="5" t="str">
        <x:v>CONTROLE DA BASE ANALÍTICA COM O PCMGE015</x:v>
      </x:c>
      <x:c r="E1" s="5" t="str">
        <x:v>CONTROLE DA BASE ANALÍTICA COM O PCMGE015</x:v>
      </x:c>
      <x:c r="F1" s="5" t="str">
        <x:v>CONTROLE DA BASE ANALÍTICA COM O PCMGE015</x:v>
      </x:c>
      <x:c r="G1" s="5" t="str">
        <x:v>CONTROLE DA BASE ANALÍTICA COM O PCMGE015</x:v>
      </x:c>
      <x:c r="H1" s="5" t="str">
        <x:v>CONTROLE DA BASE ANALÍTICA COM O PCMGE015</x:v>
      </x:c>
      <x:c r="I1" s="5" t="str">
        <x:v>CONTROLE DA BASE ANALÍTICA COM O PCMGE015</x:v>
      </x:c>
      <x:c r="J1" s="5" t="str">
        <x:v>CONTROLE DA BASE ANALÍTICA COM O PCMGE015</x:v>
      </x:c>
      <x:c r="K1" s="5" t="str">
        <x:v>CONTROLE DA BASE ANALÍTICA COM O PCMGE015</x:v>
      </x:c>
      <x:c r="L1" s="5" t="str">
        <x:v>CONTROLE DA BASE ANALÍTICA COM O PCMGE015</x:v>
      </x:c>
      <x:c r="M1" s="5" t="str">
        <x:v>CONTROLE DA BASE ANALÍTICA COM O PCMGE015</x:v>
      </x:c>
      <x:c r="N1" s="5" t="str">
        <x:v>CONTROLE DA BASE ANALÍTICA COM O PCMGE015</x:v>
      </x:c>
      <x:c r="O1" s="5" t="str">
        <x:v>CONTROLE DA BASE ANALÍTICA COM O PCMGE015</x:v>
      </x:c>
      <x:c r="P1" s="5" t="str">
        <x:v>CONTROLE DA BASE ANALÍTICA COM O PCMGE015</x:v>
      </x:c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34" customHeight="1">
      <x:c r="A2" s="5" t="str">
        <x:v>CONTROLE DA BASE ANALÍTICA COM O PCMGE015</x:v>
      </x:c>
      <x:c r="B2" s="5" t="str">
        <x:v>CONTROLE DA BASE ANALÍTICA COM O PCMGE015</x:v>
      </x:c>
      <x:c r="C2" s="5" t="str">
        <x:v>CONTROLE DA BASE ANALÍTICA COM O PCMGE015</x:v>
      </x:c>
      <x:c r="D2" s="5" t="str">
        <x:v>CONTROLE DA BASE ANALÍTICA COM O PCMGE015</x:v>
      </x:c>
      <x:c r="E2" s="5" t="str">
        <x:v>CONTROLE DA BASE ANALÍTICA COM O PCMGE015</x:v>
      </x:c>
      <x:c r="F2" s="5" t="str">
        <x:v>CONTROLE DA BASE ANALÍTICA COM O PCMGE015</x:v>
      </x:c>
      <x:c r="G2" s="5" t="str">
        <x:v>CONTROLE DA BASE ANALÍTICA COM O PCMGE015</x:v>
      </x:c>
      <x:c r="H2" s="5" t="str">
        <x:v>CONTROLE DA BASE ANALÍTICA COM O PCMGE015</x:v>
      </x:c>
      <x:c r="I2" s="5" t="str">
        <x:v>CONTROLE DA BASE ANALÍTICA COM O PCMGE015</x:v>
      </x:c>
      <x:c r="J2" s="5" t="str">
        <x:v>CONTROLE DA BASE ANALÍTICA COM O PCMGE015</x:v>
      </x:c>
      <x:c r="K2" s="5" t="str">
        <x:v>CONTROLE DA BASE ANALÍTICA COM O PCMGE015</x:v>
      </x:c>
      <x:c r="L2" s="5" t="str">
        <x:v>CONTROLE DA BASE ANALÍTICA COM O PCMGE015</x:v>
      </x:c>
      <x:c r="M2" s="5" t="str">
        <x:v>CONTROLE DA BASE ANALÍTICA COM O PCMGE015</x:v>
      </x:c>
      <x:c r="N2" s="5" t="str">
        <x:v>CONTROLE DA BASE ANALÍTICA COM O PCMGE015</x:v>
      </x:c>
      <x:c r="O2" s="5" t="str">
        <x:v>CONTROLE DA BASE ANALÍTICA COM O PCMGE015</x:v>
      </x:c>
      <x:c r="P2" s="5" t="str">
        <x:v>CONTROLE DA BASE ANALÍTICA COM O PCMGE015</x:v>
      </x:c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4">
      <x:c r="A4" s="26" t="str">
        <x:v>Use o mesmo estágio, competência, unidade/ação, fonte e detalhamento. Não compare mês com acumulado e não some o PCMGE015 à base transacional.</x:v>
      </x:c>
      <x:c r="B4" s="26" t="str">
        <x:v>Use o mesmo estágio, competência, unidade/ação, fonte e detalhamento. Não compare mês com acumulado e não some o PCMGE015 à base transacional.</x:v>
      </x:c>
      <x:c r="C4" s="26" t="str">
        <x:v>Use o mesmo estágio, competência, unidade/ação, fonte e detalhamento. Não compare mês com acumulado e não some o PCMGE015 à base transacional.</x:v>
      </x:c>
      <x:c r="D4" s="26" t="str">
        <x:v>Use o mesmo estágio, competência, unidade/ação, fonte e detalhamento. Não compare mês com acumulado e não some o PCMGE015 à base transacional.</x:v>
      </x:c>
      <x:c r="E4" s="26" t="str">
        <x:v>Use o mesmo estágio, competência, unidade/ação, fonte e detalhamento. Não compare mês com acumulado e não some o PCMGE015 à base transacional.</x:v>
      </x:c>
      <x:c r="F4" s="26" t="str">
        <x:v>Use o mesmo estágio, competência, unidade/ação, fonte e detalhamento. Não compare mês com acumulado e não some o PCMGE015 à base transacional.</x:v>
      </x:c>
      <x:c r="G4" s="26" t="str">
        <x:v>Use o mesmo estágio, competência, unidade/ação, fonte e detalhamento. Não compare mês com acumulado e não some o PCMGE015 à base transacional.</x:v>
      </x:c>
      <x:c r="H4" s="26" t="str">
        <x:v>Use o mesmo estágio, competência, unidade/ação, fonte e detalhamento. Não compare mês com acumulado e não some o PCMGE015 à base transacional.</x:v>
      </x:c>
      <x:c r="I4" s="26" t="str">
        <x:v>Use o mesmo estágio, competência, unidade/ação, fonte e detalhamento. Não compare mês com acumulado e não some o PCMGE015 à base transacional.</x:v>
      </x:c>
      <x:c r="J4" s="26" t="str">
        <x:v>Use o mesmo estágio, competência, unidade/ação, fonte e detalhamento. Não compare mês com acumulado e não some o PCMGE015 à base transacional.</x:v>
      </x:c>
      <x:c r="K4" s="26" t="str">
        <x:v>Use o mesmo estágio, competência, unidade/ação, fonte e detalhamento. Não compare mês com acumulado e não some o PCMGE015 à base transacional.</x:v>
      </x:c>
      <x:c r="L4" s="26" t="str">
        <x:v>Use o mesmo estágio, competência, unidade/ação, fonte e detalhamento. Não compare mês com acumulado e não some o PCMGE015 à base transacional.</x:v>
      </x:c>
      <x:c r="M4" s="26" t="str">
        <x:v>Use o mesmo estágio, competência, unidade/ação, fonte e detalhamento. Não compare mês com acumulado e não some o PCMGE015 à base transacional.</x:v>
      </x:c>
      <x:c r="N4" s="26" t="str">
        <x:v>Use o mesmo estágio, competência, unidade/ação, fonte e detalhamento. Não compare mês com acumulado e não some o PCMGE015 à base transacional.</x:v>
      </x:c>
      <x:c r="O4" s="26" t="str">
        <x:v>Use o mesmo estágio, competência, unidade/ação, fonte e detalhamento. Não compare mês com acumulado e não some o PCMGE015 à base transacional.</x:v>
      </x:c>
      <x:c r="P4" s="26" t="str">
        <x:v>Use o mesmo estágio, competência, unidade/ação, fonte e detalhamento. Não compare mês com acumulado e não some o PCMGE015 à base transacional.</x:v>
      </x:c>
    </x:row>
    <x:row r="6" ht="40" customHeight="1">
      <x:c r="A6" s="11" t="str">
        <x:v>ID controle</x:v>
      </x:c>
      <x:c r="B6" s="11" t="str">
        <x:v>Competência</x:v>
      </x:c>
      <x:c r="C6" s="11" t="str">
        <x:v>Órgão/unidade</x:v>
      </x:c>
      <x:c r="D6" s="11" t="str">
        <x:v>Ação</x:v>
      </x:c>
      <x:c r="E6" s="11" t="str">
        <x:v>Fonte</x:v>
      </x:c>
      <x:c r="F6" s="11" t="str">
        <x:v>Detalhamento</x:v>
      </x:c>
      <x:c r="G6" s="11" t="str">
        <x:v>Estágio</x:v>
      </x:c>
      <x:c r="H6" s="11" t="str">
        <x:v>Período do valor</x:v>
      </x:c>
      <x:c r="I6" s="11" t="str">
        <x:v>Total analítico</x:v>
      </x:c>
      <x:c r="J6" s="11" t="str">
        <x:v>Total PCMGE015</x:v>
      </x:c>
      <x:c r="K6" s="11" t="str">
        <x:v>Diferença</x:v>
      </x:c>
      <x:c r="L6" s="11" t="str">
        <x:v>Situação</x:v>
      </x:c>
      <x:c r="M6" s="11" t="str">
        <x:v>Hipótese da diferença</x:v>
      </x:c>
      <x:c r="N6" s="11" t="str">
        <x:v>Evidência analítica</x:v>
      </x:c>
      <x:c r="O6" s="11" t="str">
        <x:v>Evidência PCMGE015</x:v>
      </x:c>
      <x:c r="P6" s="11" t="str">
        <x:v>Diligência/conclusão</x:v>
      </x:c>
    </x:row>
    <x:row r="7">
      <x:c r="A7" s="117"/>
      <x:c r="B7" s="119"/>
      <x:c r="C7" s="117"/>
      <x:c r="D7" s="117"/>
      <x:c r="E7" s="117"/>
      <x:c r="F7" s="117"/>
      <x:c r="G7" s="117"/>
      <x:c r="H7" s="117"/>
      <x:c r="I7" s="121"/>
      <x:c r="J7" s="121"/>
      <x:c r="K7" s="128" t="str">
        <x:f>IF(A7="","",I7-J7)</x:f>
      </x:c>
      <x:c r="L7" s="126" t="str">
        <x:f>IF(A7="","",IF(OR(G7="",H7="",N7="",O7=""),"Não concluído",IF(ABS(K7)&lt;=0.01,"Conciliado","Divergente")))</x:f>
      </x:c>
      <x:c r="M7" s="117"/>
      <x:c r="N7" s="117"/>
      <x:c r="O7" s="117"/>
      <x:c r="P7" s="117"/>
    </x:row>
    <x:row r="8">
      <x:c r="A8" s="118"/>
      <x:c r="B8" s="120"/>
      <x:c r="C8" s="118"/>
      <x:c r="D8" s="118"/>
      <x:c r="E8" s="118"/>
      <x:c r="F8" s="118"/>
      <x:c r="G8" s="118"/>
      <x:c r="H8" s="118"/>
      <x:c r="I8" s="122"/>
      <x:c r="J8" s="122"/>
      <x:c r="K8" s="129" t="str">
        <x:f>IF(A8="","",I8-J8)</x:f>
      </x:c>
      <x:c r="L8" s="127" t="str">
        <x:f>IF(A8="","",IF(OR(G8="",H8="",N8="",O8=""),"Não concluído",IF(ABS(K8)&lt;=0.01,"Conciliado","Divergente")))</x:f>
      </x:c>
      <x:c r="M8" s="118"/>
      <x:c r="N8" s="118"/>
      <x:c r="O8" s="118"/>
      <x:c r="P8" s="118"/>
    </x:row>
    <x:row r="9">
      <x:c r="A9" s="118"/>
      <x:c r="B9" s="120"/>
      <x:c r="C9" s="118"/>
      <x:c r="D9" s="118"/>
      <x:c r="E9" s="118"/>
      <x:c r="F9" s="118"/>
      <x:c r="G9" s="118"/>
      <x:c r="H9" s="118"/>
      <x:c r="I9" s="122"/>
      <x:c r="J9" s="122"/>
      <x:c r="K9" s="129" t="str">
        <x:f>IF(A9="","",I9-J9)</x:f>
      </x:c>
      <x:c r="L9" s="127" t="str">
        <x:f>IF(A9="","",IF(OR(G9="",H9="",N9="",O9=""),"Não concluído",IF(ABS(K9)&lt;=0.01,"Conciliado","Divergente")))</x:f>
      </x:c>
      <x:c r="M9" s="118"/>
      <x:c r="N9" s="118"/>
      <x:c r="O9" s="118"/>
      <x:c r="P9" s="118"/>
    </x:row>
    <x:row r="10">
      <x:c r="A10" s="118"/>
      <x:c r="B10" s="120"/>
      <x:c r="C10" s="118"/>
      <x:c r="D10" s="118"/>
      <x:c r="E10" s="118"/>
      <x:c r="F10" s="118"/>
      <x:c r="G10" s="118"/>
      <x:c r="H10" s="118"/>
      <x:c r="I10" s="122"/>
      <x:c r="J10" s="122"/>
      <x:c r="K10" s="129" t="str">
        <x:f>IF(A10="","",I10-J10)</x:f>
      </x:c>
      <x:c r="L10" s="127" t="str">
        <x:f>IF(A10="","",IF(OR(G10="",H10="",N10="",O10=""),"Não concluído",IF(ABS(K10)&lt;=0.01,"Conciliado","Divergente")))</x:f>
      </x:c>
      <x:c r="M10" s="118"/>
      <x:c r="N10" s="118"/>
      <x:c r="O10" s="118"/>
      <x:c r="P10" s="118"/>
    </x:row>
    <x:row r="11">
      <x:c r="A11" s="118"/>
      <x:c r="B11" s="120"/>
      <x:c r="C11" s="118"/>
      <x:c r="D11" s="118"/>
      <x:c r="E11" s="118"/>
      <x:c r="F11" s="118"/>
      <x:c r="G11" s="118"/>
      <x:c r="H11" s="118"/>
      <x:c r="I11" s="122"/>
      <x:c r="J11" s="122"/>
      <x:c r="K11" s="129" t="str">
        <x:f>IF(A11="","",I11-J11)</x:f>
      </x:c>
      <x:c r="L11" s="127" t="str">
        <x:f>IF(A11="","",IF(OR(G11="",H11="",N11="",O11=""),"Não concluído",IF(ABS(K11)&lt;=0.01,"Conciliado","Divergente")))</x:f>
      </x:c>
      <x:c r="M11" s="118"/>
      <x:c r="N11" s="118"/>
      <x:c r="O11" s="118"/>
      <x:c r="P11" s="118"/>
    </x:row>
    <x:row r="12">
      <x:c r="A12" s="118"/>
      <x:c r="B12" s="120"/>
      <x:c r="C12" s="118"/>
      <x:c r="D12" s="118"/>
      <x:c r="E12" s="118"/>
      <x:c r="F12" s="118"/>
      <x:c r="G12" s="118"/>
      <x:c r="H12" s="118"/>
      <x:c r="I12" s="122"/>
      <x:c r="J12" s="122"/>
      <x:c r="K12" s="129" t="str">
        <x:f>IF(A12="","",I12-J12)</x:f>
      </x:c>
      <x:c r="L12" s="127" t="str">
        <x:f>IF(A12="","",IF(OR(G12="",H12="",N12="",O12=""),"Não concluído",IF(ABS(K12)&lt;=0.01,"Conciliado","Divergente")))</x:f>
      </x:c>
      <x:c r="M12" s="118"/>
      <x:c r="N12" s="118"/>
      <x:c r="O12" s="118"/>
      <x:c r="P12" s="118"/>
    </x:row>
    <x:row r="13">
      <x:c r="A13" s="118"/>
      <x:c r="B13" s="120"/>
      <x:c r="C13" s="118"/>
      <x:c r="D13" s="118"/>
      <x:c r="E13" s="118"/>
      <x:c r="F13" s="118"/>
      <x:c r="G13" s="118"/>
      <x:c r="H13" s="118"/>
      <x:c r="I13" s="122"/>
      <x:c r="J13" s="122"/>
      <x:c r="K13" s="129" t="str">
        <x:f>IF(A13="","",I13-J13)</x:f>
      </x:c>
      <x:c r="L13" s="127" t="str">
        <x:f>IF(A13="","",IF(OR(G13="",H13="",N13="",O13=""),"Não concluído",IF(ABS(K13)&lt;=0.01,"Conciliado","Divergente")))</x:f>
      </x:c>
      <x:c r="M13" s="118"/>
      <x:c r="N13" s="118"/>
      <x:c r="O13" s="118"/>
      <x:c r="P13" s="118"/>
    </x:row>
    <x:row r="14">
      <x:c r="A14" s="118"/>
      <x:c r="B14" s="120"/>
      <x:c r="C14" s="118"/>
      <x:c r="D14" s="118"/>
      <x:c r="E14" s="118"/>
      <x:c r="F14" s="118"/>
      <x:c r="G14" s="118"/>
      <x:c r="H14" s="118"/>
      <x:c r="I14" s="122"/>
      <x:c r="J14" s="122"/>
      <x:c r="K14" s="129" t="str">
        <x:f>IF(A14="","",I14-J14)</x:f>
      </x:c>
      <x:c r="L14" s="127" t="str">
        <x:f>IF(A14="","",IF(OR(G14="",H14="",N14="",O14=""),"Não concluído",IF(ABS(K14)&lt;=0.01,"Conciliado","Divergente")))</x:f>
      </x:c>
      <x:c r="M14" s="118"/>
      <x:c r="N14" s="118"/>
      <x:c r="O14" s="118"/>
      <x:c r="P14" s="118"/>
    </x:row>
    <x:row r="15">
      <x:c r="A15" s="118"/>
      <x:c r="B15" s="120"/>
      <x:c r="C15" s="118"/>
      <x:c r="D15" s="118"/>
      <x:c r="E15" s="118"/>
      <x:c r="F15" s="118"/>
      <x:c r="G15" s="118"/>
      <x:c r="H15" s="118"/>
      <x:c r="I15" s="122"/>
      <x:c r="J15" s="122"/>
      <x:c r="K15" s="129" t="str">
        <x:f>IF(A15="","",I15-J15)</x:f>
      </x:c>
      <x:c r="L15" s="127" t="str">
        <x:f>IF(A15="","",IF(OR(G15="",H15="",N15="",O15=""),"Não concluído",IF(ABS(K15)&lt;=0.01,"Conciliado","Divergente")))</x:f>
      </x:c>
      <x:c r="M15" s="118"/>
      <x:c r="N15" s="118"/>
      <x:c r="O15" s="118"/>
      <x:c r="P15" s="118"/>
    </x:row>
    <x:row r="16">
      <x:c r="A16" s="118"/>
      <x:c r="B16" s="120"/>
      <x:c r="C16" s="118"/>
      <x:c r="D16" s="118"/>
      <x:c r="E16" s="118"/>
      <x:c r="F16" s="118"/>
      <x:c r="G16" s="118"/>
      <x:c r="H16" s="118"/>
      <x:c r="I16" s="122"/>
      <x:c r="J16" s="122"/>
      <x:c r="K16" s="129" t="str">
        <x:f>IF(A16="","",I16-J16)</x:f>
      </x:c>
      <x:c r="L16" s="127" t="str">
        <x:f>IF(A16="","",IF(OR(G16="",H16="",N16="",O16=""),"Não concluído",IF(ABS(K16)&lt;=0.01,"Conciliado","Divergente")))</x:f>
      </x:c>
      <x:c r="M16" s="118"/>
      <x:c r="N16" s="118"/>
      <x:c r="O16" s="118"/>
      <x:c r="P16" s="118"/>
    </x:row>
    <x:row r="17">
      <x:c r="A17" s="118"/>
      <x:c r="B17" s="120"/>
      <x:c r="C17" s="118"/>
      <x:c r="D17" s="118"/>
      <x:c r="E17" s="118"/>
      <x:c r="F17" s="118"/>
      <x:c r="G17" s="118"/>
      <x:c r="H17" s="118"/>
      <x:c r="I17" s="122"/>
      <x:c r="J17" s="122"/>
      <x:c r="K17" s="129" t="str">
        <x:f>IF(A17="","",I17-J17)</x:f>
      </x:c>
      <x:c r="L17" s="127" t="str">
        <x:f>IF(A17="","",IF(OR(G17="",H17="",N17="",O17=""),"Não concluído",IF(ABS(K17)&lt;=0.01,"Conciliado","Divergente")))</x:f>
      </x:c>
      <x:c r="M17" s="118"/>
      <x:c r="N17" s="118"/>
      <x:c r="O17" s="118"/>
      <x:c r="P17" s="118"/>
    </x:row>
    <x:row r="18">
      <x:c r="A18" s="118"/>
      <x:c r="B18" s="120"/>
      <x:c r="C18" s="118"/>
      <x:c r="D18" s="118"/>
      <x:c r="E18" s="118"/>
      <x:c r="F18" s="118"/>
      <x:c r="G18" s="118"/>
      <x:c r="H18" s="118"/>
      <x:c r="I18" s="122"/>
      <x:c r="J18" s="122"/>
      <x:c r="K18" s="129" t="str">
        <x:f>IF(A18="","",I18-J18)</x:f>
      </x:c>
      <x:c r="L18" s="127" t="str">
        <x:f>IF(A18="","",IF(OR(G18="",H18="",N18="",O18=""),"Não concluído",IF(ABS(K18)&lt;=0.01,"Conciliado","Divergente")))</x:f>
      </x:c>
      <x:c r="M18" s="118"/>
      <x:c r="N18" s="118"/>
      <x:c r="O18" s="118"/>
      <x:c r="P18" s="118"/>
    </x:row>
    <x:row r="19">
      <x:c r="A19" s="118"/>
      <x:c r="B19" s="120"/>
      <x:c r="C19" s="118"/>
      <x:c r="D19" s="118"/>
      <x:c r="E19" s="118"/>
      <x:c r="F19" s="118"/>
      <x:c r="G19" s="118"/>
      <x:c r="H19" s="118"/>
      <x:c r="I19" s="122"/>
      <x:c r="J19" s="122"/>
      <x:c r="K19" s="129" t="str">
        <x:f>IF(A19="","",I19-J19)</x:f>
      </x:c>
      <x:c r="L19" s="127" t="str">
        <x:f>IF(A19="","",IF(OR(G19="",H19="",N19="",O19=""),"Não concluído",IF(ABS(K19)&lt;=0.01,"Conciliado","Divergente")))</x:f>
      </x:c>
      <x:c r="M19" s="118"/>
      <x:c r="N19" s="118"/>
      <x:c r="O19" s="118"/>
      <x:c r="P19" s="118"/>
    </x:row>
    <x:row r="20">
      <x:c r="A20" s="118"/>
      <x:c r="B20" s="120"/>
      <x:c r="C20" s="118"/>
      <x:c r="D20" s="118"/>
      <x:c r="E20" s="118"/>
      <x:c r="F20" s="118"/>
      <x:c r="G20" s="118"/>
      <x:c r="H20" s="118"/>
      <x:c r="I20" s="122"/>
      <x:c r="J20" s="122"/>
      <x:c r="K20" s="129" t="str">
        <x:f>IF(A20="","",I20-J20)</x:f>
      </x:c>
      <x:c r="L20" s="127" t="str">
        <x:f>IF(A20="","",IF(OR(G20="",H20="",N20="",O20=""),"Não concluído",IF(ABS(K20)&lt;=0.01,"Conciliado","Divergente")))</x:f>
      </x:c>
      <x:c r="M20" s="118"/>
      <x:c r="N20" s="118"/>
      <x:c r="O20" s="118"/>
      <x:c r="P20" s="118"/>
    </x:row>
    <x:row r="21">
      <x:c r="A21" s="118"/>
      <x:c r="B21" s="120"/>
      <x:c r="C21" s="118"/>
      <x:c r="D21" s="118"/>
      <x:c r="E21" s="118"/>
      <x:c r="F21" s="118"/>
      <x:c r="G21" s="118"/>
      <x:c r="H21" s="118"/>
      <x:c r="I21" s="122"/>
      <x:c r="J21" s="122"/>
      <x:c r="K21" s="129" t="str">
        <x:f>IF(A21="","",I21-J21)</x:f>
      </x:c>
      <x:c r="L21" s="127" t="str">
        <x:f>IF(A21="","",IF(OR(G21="",H21="",N21="",O21=""),"Não concluído",IF(ABS(K21)&lt;=0.01,"Conciliado","Divergente")))</x:f>
      </x:c>
      <x:c r="M21" s="118"/>
      <x:c r="N21" s="118"/>
      <x:c r="O21" s="118"/>
      <x:c r="P21" s="118"/>
    </x:row>
    <x:row r="22">
      <x:c r="A22" s="118"/>
      <x:c r="B22" s="120"/>
      <x:c r="C22" s="118"/>
      <x:c r="D22" s="118"/>
      <x:c r="E22" s="118"/>
      <x:c r="F22" s="118"/>
      <x:c r="G22" s="118"/>
      <x:c r="H22" s="118"/>
      <x:c r="I22" s="122"/>
      <x:c r="J22" s="122"/>
      <x:c r="K22" s="129" t="str">
        <x:f>IF(A22="","",I22-J22)</x:f>
      </x:c>
      <x:c r="L22" s="127" t="str">
        <x:f>IF(A22="","",IF(OR(G22="",H22="",N22="",O22=""),"Não concluído",IF(ABS(K22)&lt;=0.01,"Conciliado","Divergente")))</x:f>
      </x:c>
      <x:c r="M22" s="118"/>
      <x:c r="N22" s="118"/>
      <x:c r="O22" s="118"/>
      <x:c r="P22" s="118"/>
    </x:row>
    <x:row r="23">
      <x:c r="A23" s="118"/>
      <x:c r="B23" s="120"/>
      <x:c r="C23" s="118"/>
      <x:c r="D23" s="118"/>
      <x:c r="E23" s="118"/>
      <x:c r="F23" s="118"/>
      <x:c r="G23" s="118"/>
      <x:c r="H23" s="118"/>
      <x:c r="I23" s="122"/>
      <x:c r="J23" s="122"/>
      <x:c r="K23" s="129" t="str">
        <x:f>IF(A23="","",I23-J23)</x:f>
      </x:c>
      <x:c r="L23" s="127" t="str">
        <x:f>IF(A23="","",IF(OR(G23="",H23="",N23="",O23=""),"Não concluído",IF(ABS(K23)&lt;=0.01,"Conciliado","Divergente")))</x:f>
      </x:c>
      <x:c r="M23" s="118"/>
      <x:c r="N23" s="118"/>
      <x:c r="O23" s="118"/>
      <x:c r="P23" s="118"/>
    </x:row>
    <x:row r="24">
      <x:c r="A24" s="118"/>
      <x:c r="B24" s="120"/>
      <x:c r="C24" s="118"/>
      <x:c r="D24" s="118"/>
      <x:c r="E24" s="118"/>
      <x:c r="F24" s="118"/>
      <x:c r="G24" s="118"/>
      <x:c r="H24" s="118"/>
      <x:c r="I24" s="122"/>
      <x:c r="J24" s="122"/>
      <x:c r="K24" s="129" t="str">
        <x:f>IF(A24="","",I24-J24)</x:f>
      </x:c>
      <x:c r="L24" s="127" t="str">
        <x:f>IF(A24="","",IF(OR(G24="",H24="",N24="",O24=""),"Não concluído",IF(ABS(K24)&lt;=0.01,"Conciliado","Divergente")))</x:f>
      </x:c>
      <x:c r="M24" s="118"/>
      <x:c r="N24" s="118"/>
      <x:c r="O24" s="118"/>
      <x:c r="P24" s="118"/>
    </x:row>
    <x:row r="25">
      <x:c r="A25" s="118"/>
      <x:c r="B25" s="120"/>
      <x:c r="C25" s="118"/>
      <x:c r="D25" s="118"/>
      <x:c r="E25" s="118"/>
      <x:c r="F25" s="118"/>
      <x:c r="G25" s="118"/>
      <x:c r="H25" s="118"/>
      <x:c r="I25" s="122"/>
      <x:c r="J25" s="122"/>
      <x:c r="K25" s="129" t="str">
        <x:f>IF(A25="","",I25-J25)</x:f>
      </x:c>
      <x:c r="L25" s="127" t="str">
        <x:f>IF(A25="","",IF(OR(G25="",H25="",N25="",O25=""),"Não concluído",IF(ABS(K25)&lt;=0.01,"Conciliado","Divergente")))</x:f>
      </x:c>
      <x:c r="M25" s="118"/>
      <x:c r="N25" s="118"/>
      <x:c r="O25" s="118"/>
      <x:c r="P25" s="118"/>
    </x:row>
    <x:row r="26">
      <x:c r="A26" s="118"/>
      <x:c r="B26" s="120"/>
      <x:c r="C26" s="118"/>
      <x:c r="D26" s="118"/>
      <x:c r="E26" s="118"/>
      <x:c r="F26" s="118"/>
      <x:c r="G26" s="118"/>
      <x:c r="H26" s="118"/>
      <x:c r="I26" s="122"/>
      <x:c r="J26" s="122"/>
      <x:c r="K26" s="129" t="str">
        <x:f>IF(A26="","",I26-J26)</x:f>
      </x:c>
      <x:c r="L26" s="127" t="str">
        <x:f>IF(A26="","",IF(OR(G26="",H26="",N26="",O26=""),"Não concluído",IF(ABS(K26)&lt;=0.01,"Conciliado","Divergente")))</x:f>
      </x:c>
      <x:c r="M26" s="118"/>
      <x:c r="N26" s="118"/>
      <x:c r="O26" s="118"/>
      <x:c r="P26" s="118"/>
    </x:row>
    <x:row r="27">
      <x:c r="A27" s="118"/>
      <x:c r="B27" s="120"/>
      <x:c r="C27" s="118"/>
      <x:c r="D27" s="118"/>
      <x:c r="E27" s="118"/>
      <x:c r="F27" s="118"/>
      <x:c r="G27" s="118"/>
      <x:c r="H27" s="118"/>
      <x:c r="I27" s="122"/>
      <x:c r="J27" s="122"/>
      <x:c r="K27" s="129" t="str">
        <x:f>IF(A27="","",I27-J27)</x:f>
      </x:c>
      <x:c r="L27" s="127" t="str">
        <x:f>IF(A27="","",IF(OR(G27="",H27="",N27="",O27=""),"Não concluído",IF(ABS(K27)&lt;=0.01,"Conciliado","Divergente")))</x:f>
      </x:c>
      <x:c r="M27" s="118"/>
      <x:c r="N27" s="118"/>
      <x:c r="O27" s="118"/>
      <x:c r="P27" s="118"/>
    </x:row>
    <x:row r="28">
      <x:c r="A28" s="118"/>
      <x:c r="B28" s="120"/>
      <x:c r="C28" s="118"/>
      <x:c r="D28" s="118"/>
      <x:c r="E28" s="118"/>
      <x:c r="F28" s="118"/>
      <x:c r="G28" s="118"/>
      <x:c r="H28" s="118"/>
      <x:c r="I28" s="122"/>
      <x:c r="J28" s="122"/>
      <x:c r="K28" s="129" t="str">
        <x:f>IF(A28="","",I28-J28)</x:f>
      </x:c>
      <x:c r="L28" s="127" t="str">
        <x:f>IF(A28="","",IF(OR(G28="",H28="",N28="",O28=""),"Não concluído",IF(ABS(K28)&lt;=0.01,"Conciliado","Divergente")))</x:f>
      </x:c>
      <x:c r="M28" s="118"/>
      <x:c r="N28" s="118"/>
      <x:c r="O28" s="118"/>
      <x:c r="P28" s="118"/>
    </x:row>
    <x:row r="29">
      <x:c r="A29" s="118"/>
      <x:c r="B29" s="120"/>
      <x:c r="C29" s="118"/>
      <x:c r="D29" s="118"/>
      <x:c r="E29" s="118"/>
      <x:c r="F29" s="118"/>
      <x:c r="G29" s="118"/>
      <x:c r="H29" s="118"/>
      <x:c r="I29" s="122"/>
      <x:c r="J29" s="122"/>
      <x:c r="K29" s="129" t="str">
        <x:f>IF(A29="","",I29-J29)</x:f>
      </x:c>
      <x:c r="L29" s="127" t="str">
        <x:f>IF(A29="","",IF(OR(G29="",H29="",N29="",O29=""),"Não concluído",IF(ABS(K29)&lt;=0.01,"Conciliado","Divergente")))</x:f>
      </x:c>
      <x:c r="M29" s="118"/>
      <x:c r="N29" s="118"/>
      <x:c r="O29" s="118"/>
      <x:c r="P29" s="118"/>
    </x:row>
    <x:row r="30">
      <x:c r="A30" s="118"/>
      <x:c r="B30" s="120"/>
      <x:c r="C30" s="118"/>
      <x:c r="D30" s="118"/>
      <x:c r="E30" s="118"/>
      <x:c r="F30" s="118"/>
      <x:c r="G30" s="118"/>
      <x:c r="H30" s="118"/>
      <x:c r="I30" s="122"/>
      <x:c r="J30" s="122"/>
      <x:c r="K30" s="129" t="str">
        <x:f>IF(A30="","",I30-J30)</x:f>
      </x:c>
      <x:c r="L30" s="127" t="str">
        <x:f>IF(A30="","",IF(OR(G30="",H30="",N30="",O30=""),"Não concluído",IF(ABS(K30)&lt;=0.01,"Conciliado","Divergente")))</x:f>
      </x:c>
      <x:c r="M30" s="118"/>
      <x:c r="N30" s="118"/>
      <x:c r="O30" s="118"/>
      <x:c r="P30" s="118"/>
    </x:row>
    <x:row r="31">
      <x:c r="A31" s="118"/>
      <x:c r="B31" s="120"/>
      <x:c r="C31" s="118"/>
      <x:c r="D31" s="118"/>
      <x:c r="E31" s="118"/>
      <x:c r="F31" s="118"/>
      <x:c r="G31" s="118"/>
      <x:c r="H31" s="118"/>
      <x:c r="I31" s="122"/>
      <x:c r="J31" s="122"/>
      <x:c r="K31" s="129" t="str">
        <x:f>IF(A31="","",I31-J31)</x:f>
      </x:c>
      <x:c r="L31" s="127" t="str">
        <x:f>IF(A31="","",IF(OR(G31="",H31="",N31="",O31=""),"Não concluído",IF(ABS(K31)&lt;=0.01,"Conciliado","Divergente")))</x:f>
      </x:c>
      <x:c r="M31" s="118"/>
      <x:c r="N31" s="118"/>
      <x:c r="O31" s="118"/>
      <x:c r="P31" s="118"/>
    </x:row>
    <x:row r="32">
      <x:c r="A32" s="118"/>
      <x:c r="B32" s="120"/>
      <x:c r="C32" s="118"/>
      <x:c r="D32" s="118"/>
      <x:c r="E32" s="118"/>
      <x:c r="F32" s="118"/>
      <x:c r="G32" s="118"/>
      <x:c r="H32" s="118"/>
      <x:c r="I32" s="122"/>
      <x:c r="J32" s="122"/>
      <x:c r="K32" s="129" t="str">
        <x:f>IF(A32="","",I32-J32)</x:f>
      </x:c>
      <x:c r="L32" s="127" t="str">
        <x:f>IF(A32="","",IF(OR(G32="",H32="",N32="",O32=""),"Não concluído",IF(ABS(K32)&lt;=0.01,"Conciliado","Divergente")))</x:f>
      </x:c>
      <x:c r="M32" s="118"/>
      <x:c r="N32" s="118"/>
      <x:c r="O32" s="118"/>
      <x:c r="P32" s="118"/>
    </x:row>
    <x:row r="33">
      <x:c r="A33" s="118"/>
      <x:c r="B33" s="120"/>
      <x:c r="C33" s="118"/>
      <x:c r="D33" s="118"/>
      <x:c r="E33" s="118"/>
      <x:c r="F33" s="118"/>
      <x:c r="G33" s="118"/>
      <x:c r="H33" s="118"/>
      <x:c r="I33" s="122"/>
      <x:c r="J33" s="122"/>
      <x:c r="K33" s="129" t="str">
        <x:f>IF(A33="","",I33-J33)</x:f>
      </x:c>
      <x:c r="L33" s="127" t="str">
        <x:f>IF(A33="","",IF(OR(G33="",H33="",N33="",O33=""),"Não concluído",IF(ABS(K33)&lt;=0.01,"Conciliado","Divergente")))</x:f>
      </x:c>
      <x:c r="M33" s="118"/>
      <x:c r="N33" s="118"/>
      <x:c r="O33" s="118"/>
      <x:c r="P33" s="118"/>
    </x:row>
    <x:row r="34">
      <x:c r="A34" s="118"/>
      <x:c r="B34" s="120"/>
      <x:c r="C34" s="118"/>
      <x:c r="D34" s="118"/>
      <x:c r="E34" s="118"/>
      <x:c r="F34" s="118"/>
      <x:c r="G34" s="118"/>
      <x:c r="H34" s="118"/>
      <x:c r="I34" s="122"/>
      <x:c r="J34" s="122"/>
      <x:c r="K34" s="129" t="str">
        <x:f>IF(A34="","",I34-J34)</x:f>
      </x:c>
      <x:c r="L34" s="127" t="str">
        <x:f>IF(A34="","",IF(OR(G34="",H34="",N34="",O34=""),"Não concluído",IF(ABS(K34)&lt;=0.01,"Conciliado","Divergente")))</x:f>
      </x:c>
      <x:c r="M34" s="118"/>
      <x:c r="N34" s="118"/>
      <x:c r="O34" s="118"/>
      <x:c r="P34" s="118"/>
    </x:row>
    <x:row r="35">
      <x:c r="A35" s="118"/>
      <x:c r="B35" s="120"/>
      <x:c r="C35" s="118"/>
      <x:c r="D35" s="118"/>
      <x:c r="E35" s="118"/>
      <x:c r="F35" s="118"/>
      <x:c r="G35" s="118"/>
      <x:c r="H35" s="118"/>
      <x:c r="I35" s="122"/>
      <x:c r="J35" s="122"/>
      <x:c r="K35" s="129" t="str">
        <x:f>IF(A35="","",I35-J35)</x:f>
      </x:c>
      <x:c r="L35" s="127" t="str">
        <x:f>IF(A35="","",IF(OR(G35="",H35="",N35="",O35=""),"Não concluído",IF(ABS(K35)&lt;=0.01,"Conciliado","Divergente")))</x:f>
      </x:c>
      <x:c r="M35" s="118"/>
      <x:c r="N35" s="118"/>
      <x:c r="O35" s="118"/>
      <x:c r="P35" s="118"/>
    </x:row>
    <x:row r="36">
      <x:c r="A36" s="118"/>
      <x:c r="B36" s="120"/>
      <x:c r="C36" s="118"/>
      <x:c r="D36" s="118"/>
      <x:c r="E36" s="118"/>
      <x:c r="F36" s="118"/>
      <x:c r="G36" s="118"/>
      <x:c r="H36" s="118"/>
      <x:c r="I36" s="122"/>
      <x:c r="J36" s="122"/>
      <x:c r="K36" s="129" t="str">
        <x:f>IF(A36="","",I36-J36)</x:f>
      </x:c>
      <x:c r="L36" s="127" t="str">
        <x:f>IF(A36="","",IF(OR(G36="",H36="",N36="",O36=""),"Não concluído",IF(ABS(K36)&lt;=0.01,"Conciliado","Divergente")))</x:f>
      </x:c>
      <x:c r="M36" s="118"/>
      <x:c r="N36" s="118"/>
      <x:c r="O36" s="118"/>
      <x:c r="P36" s="118"/>
    </x:row>
    <x:row r="37">
      <x:c r="A37" s="118"/>
      <x:c r="B37" s="120"/>
      <x:c r="C37" s="118"/>
      <x:c r="D37" s="118"/>
      <x:c r="E37" s="118"/>
      <x:c r="F37" s="118"/>
      <x:c r="G37" s="118"/>
      <x:c r="H37" s="118"/>
      <x:c r="I37" s="122"/>
      <x:c r="J37" s="122"/>
      <x:c r="K37" s="129" t="str">
        <x:f>IF(A37="","",I37-J37)</x:f>
      </x:c>
      <x:c r="L37" s="127" t="str">
        <x:f>IF(A37="","",IF(OR(G37="",H37="",N37="",O37=""),"Não concluído",IF(ABS(K37)&lt;=0.01,"Conciliado","Divergente")))</x:f>
      </x:c>
      <x:c r="M37" s="118"/>
      <x:c r="N37" s="118"/>
      <x:c r="O37" s="118"/>
      <x:c r="P37" s="118"/>
    </x:row>
    <x:row r="38">
      <x:c r="A38" s="118"/>
      <x:c r="B38" s="120"/>
      <x:c r="C38" s="118"/>
      <x:c r="D38" s="118"/>
      <x:c r="E38" s="118"/>
      <x:c r="F38" s="118"/>
      <x:c r="G38" s="118"/>
      <x:c r="H38" s="118"/>
      <x:c r="I38" s="122"/>
      <x:c r="J38" s="122"/>
      <x:c r="K38" s="129" t="str">
        <x:f>IF(A38="","",I38-J38)</x:f>
      </x:c>
      <x:c r="L38" s="127" t="str">
        <x:f>IF(A38="","",IF(OR(G38="",H38="",N38="",O38=""),"Não concluído",IF(ABS(K38)&lt;=0.01,"Conciliado","Divergente")))</x:f>
      </x:c>
      <x:c r="M38" s="118"/>
      <x:c r="N38" s="118"/>
      <x:c r="O38" s="118"/>
      <x:c r="P38" s="118"/>
    </x:row>
    <x:row r="39">
      <x:c r="A39" s="118"/>
      <x:c r="B39" s="120"/>
      <x:c r="C39" s="118"/>
      <x:c r="D39" s="118"/>
      <x:c r="E39" s="118"/>
      <x:c r="F39" s="118"/>
      <x:c r="G39" s="118"/>
      <x:c r="H39" s="118"/>
      <x:c r="I39" s="122"/>
      <x:c r="J39" s="122"/>
      <x:c r="K39" s="129" t="str">
        <x:f>IF(A39="","",I39-J39)</x:f>
      </x:c>
      <x:c r="L39" s="127" t="str">
        <x:f>IF(A39="","",IF(OR(G39="",H39="",N39="",O39=""),"Não concluído",IF(ABS(K39)&lt;=0.01,"Conciliado","Divergente")))</x:f>
      </x:c>
      <x:c r="M39" s="118"/>
      <x:c r="N39" s="118"/>
      <x:c r="O39" s="118"/>
      <x:c r="P39" s="118"/>
    </x:row>
    <x:row r="40">
      <x:c r="A40" s="118"/>
      <x:c r="B40" s="120"/>
      <x:c r="C40" s="118"/>
      <x:c r="D40" s="118"/>
      <x:c r="E40" s="118"/>
      <x:c r="F40" s="118"/>
      <x:c r="G40" s="118"/>
      <x:c r="H40" s="118"/>
      <x:c r="I40" s="122"/>
      <x:c r="J40" s="122"/>
      <x:c r="K40" s="129" t="str">
        <x:f>IF(A40="","",I40-J40)</x:f>
      </x:c>
      <x:c r="L40" s="127" t="str">
        <x:f>IF(A40="","",IF(OR(G40="",H40="",N40="",O40=""),"Não concluído",IF(ABS(K40)&lt;=0.01,"Conciliado","Divergente")))</x:f>
      </x:c>
      <x:c r="M40" s="118"/>
      <x:c r="N40" s="118"/>
      <x:c r="O40" s="118"/>
      <x:c r="P40" s="118"/>
    </x:row>
    <x:row r="41">
      <x:c r="A41" s="118"/>
      <x:c r="B41" s="120"/>
      <x:c r="C41" s="118"/>
      <x:c r="D41" s="118"/>
      <x:c r="E41" s="118"/>
      <x:c r="F41" s="118"/>
      <x:c r="G41" s="118"/>
      <x:c r="H41" s="118"/>
      <x:c r="I41" s="122"/>
      <x:c r="J41" s="122"/>
      <x:c r="K41" s="129" t="str">
        <x:f>IF(A41="","",I41-J41)</x:f>
      </x:c>
      <x:c r="L41" s="127" t="str">
        <x:f>IF(A41="","",IF(OR(G41="",H41="",N41="",O41=""),"Não concluído",IF(ABS(K41)&lt;=0.01,"Conciliado","Divergente")))</x:f>
      </x:c>
      <x:c r="M41" s="118"/>
      <x:c r="N41" s="118"/>
      <x:c r="O41" s="118"/>
      <x:c r="P41" s="118"/>
    </x:row>
    <x:row r="42">
      <x:c r="A42" s="118"/>
      <x:c r="B42" s="120"/>
      <x:c r="C42" s="118"/>
      <x:c r="D42" s="118"/>
      <x:c r="E42" s="118"/>
      <x:c r="F42" s="118"/>
      <x:c r="G42" s="118"/>
      <x:c r="H42" s="118"/>
      <x:c r="I42" s="122"/>
      <x:c r="J42" s="122"/>
      <x:c r="K42" s="129" t="str">
        <x:f>IF(A42="","",I42-J42)</x:f>
      </x:c>
      <x:c r="L42" s="127" t="str">
        <x:f>IF(A42="","",IF(OR(G42="",H42="",N42="",O42=""),"Não concluído",IF(ABS(K42)&lt;=0.01,"Conciliado","Divergente")))</x:f>
      </x:c>
      <x:c r="M42" s="118"/>
      <x:c r="N42" s="118"/>
      <x:c r="O42" s="118"/>
      <x:c r="P42" s="118"/>
    </x:row>
    <x:row r="43">
      <x:c r="A43" s="118"/>
      <x:c r="B43" s="120"/>
      <x:c r="C43" s="118"/>
      <x:c r="D43" s="118"/>
      <x:c r="E43" s="118"/>
      <x:c r="F43" s="118"/>
      <x:c r="G43" s="118"/>
      <x:c r="H43" s="118"/>
      <x:c r="I43" s="122"/>
      <x:c r="J43" s="122"/>
      <x:c r="K43" s="129" t="str">
        <x:f>IF(A43="","",I43-J43)</x:f>
      </x:c>
      <x:c r="L43" s="127" t="str">
        <x:f>IF(A43="","",IF(OR(G43="",H43="",N43="",O43=""),"Não concluído",IF(ABS(K43)&lt;=0.01,"Conciliado","Divergente")))</x:f>
      </x:c>
      <x:c r="M43" s="118"/>
      <x:c r="N43" s="118"/>
      <x:c r="O43" s="118"/>
      <x:c r="P43" s="118"/>
    </x:row>
    <x:row r="44">
      <x:c r="A44" s="118"/>
      <x:c r="B44" s="120"/>
      <x:c r="C44" s="118"/>
      <x:c r="D44" s="118"/>
      <x:c r="E44" s="118"/>
      <x:c r="F44" s="118"/>
      <x:c r="G44" s="118"/>
      <x:c r="H44" s="118"/>
      <x:c r="I44" s="122"/>
      <x:c r="J44" s="122"/>
      <x:c r="K44" s="129" t="str">
        <x:f>IF(A44="","",I44-J44)</x:f>
      </x:c>
      <x:c r="L44" s="127" t="str">
        <x:f>IF(A44="","",IF(OR(G44="",H44="",N44="",O44=""),"Não concluído",IF(ABS(K44)&lt;=0.01,"Conciliado","Divergente")))</x:f>
      </x:c>
      <x:c r="M44" s="118"/>
      <x:c r="N44" s="118"/>
      <x:c r="O44" s="118"/>
      <x:c r="P44" s="118"/>
    </x:row>
    <x:row r="45">
      <x:c r="A45" s="118"/>
      <x:c r="B45" s="120"/>
      <x:c r="C45" s="118"/>
      <x:c r="D45" s="118"/>
      <x:c r="E45" s="118"/>
      <x:c r="F45" s="118"/>
      <x:c r="G45" s="118"/>
      <x:c r="H45" s="118"/>
      <x:c r="I45" s="122"/>
      <x:c r="J45" s="122"/>
      <x:c r="K45" s="129" t="str">
        <x:f>IF(A45="","",I45-J45)</x:f>
      </x:c>
      <x:c r="L45" s="127" t="str">
        <x:f>IF(A45="","",IF(OR(G45="",H45="",N45="",O45=""),"Não concluído",IF(ABS(K45)&lt;=0.01,"Conciliado","Divergente")))</x:f>
      </x:c>
      <x:c r="M45" s="118"/>
      <x:c r="N45" s="118"/>
      <x:c r="O45" s="118"/>
      <x:c r="P45" s="118"/>
    </x:row>
    <x:row r="46">
      <x:c r="A46" s="118"/>
      <x:c r="B46" s="120"/>
      <x:c r="C46" s="118"/>
      <x:c r="D46" s="118"/>
      <x:c r="E46" s="118"/>
      <x:c r="F46" s="118"/>
      <x:c r="G46" s="118"/>
      <x:c r="H46" s="118"/>
      <x:c r="I46" s="122"/>
      <x:c r="J46" s="122"/>
      <x:c r="K46" s="129" t="str">
        <x:f>IF(A46="","",I46-J46)</x:f>
      </x:c>
      <x:c r="L46" s="127" t="str">
        <x:f>IF(A46="","",IF(OR(G46="",H46="",N46="",O46=""),"Não concluído",IF(ABS(K46)&lt;=0.01,"Conciliado","Divergente")))</x:f>
      </x:c>
      <x:c r="M46" s="118"/>
      <x:c r="N46" s="118"/>
      <x:c r="O46" s="118"/>
      <x:c r="P46" s="118"/>
    </x:row>
    <x:row r="47">
      <x:c r="A47" s="118"/>
      <x:c r="B47" s="120"/>
      <x:c r="C47" s="118"/>
      <x:c r="D47" s="118"/>
      <x:c r="E47" s="118"/>
      <x:c r="F47" s="118"/>
      <x:c r="G47" s="118"/>
      <x:c r="H47" s="118"/>
      <x:c r="I47" s="122"/>
      <x:c r="J47" s="122"/>
      <x:c r="K47" s="129" t="str">
        <x:f>IF(A47="","",I47-J47)</x:f>
      </x:c>
      <x:c r="L47" s="127" t="str">
        <x:f>IF(A47="","",IF(OR(G47="",H47="",N47="",O47=""),"Não concluído",IF(ABS(K47)&lt;=0.01,"Conciliado","Divergente")))</x:f>
      </x:c>
      <x:c r="M47" s="118"/>
      <x:c r="N47" s="118"/>
      <x:c r="O47" s="118"/>
      <x:c r="P47" s="118"/>
    </x:row>
    <x:row r="48">
      <x:c r="A48" s="118"/>
      <x:c r="B48" s="120"/>
      <x:c r="C48" s="118"/>
      <x:c r="D48" s="118"/>
      <x:c r="E48" s="118"/>
      <x:c r="F48" s="118"/>
      <x:c r="G48" s="118"/>
      <x:c r="H48" s="118"/>
      <x:c r="I48" s="122"/>
      <x:c r="J48" s="122"/>
      <x:c r="K48" s="129" t="str">
        <x:f>IF(A48="","",I48-J48)</x:f>
      </x:c>
      <x:c r="L48" s="127" t="str">
        <x:f>IF(A48="","",IF(OR(G48="",H48="",N48="",O48=""),"Não concluído",IF(ABS(K48)&lt;=0.01,"Conciliado","Divergente")))</x:f>
      </x:c>
      <x:c r="M48" s="118"/>
      <x:c r="N48" s="118"/>
      <x:c r="O48" s="118"/>
      <x:c r="P48" s="118"/>
    </x:row>
    <x:row r="49">
      <x:c r="A49" s="118"/>
      <x:c r="B49" s="120"/>
      <x:c r="C49" s="118"/>
      <x:c r="D49" s="118"/>
      <x:c r="E49" s="118"/>
      <x:c r="F49" s="118"/>
      <x:c r="G49" s="118"/>
      <x:c r="H49" s="118"/>
      <x:c r="I49" s="122"/>
      <x:c r="J49" s="122"/>
      <x:c r="K49" s="129" t="str">
        <x:f>IF(A49="","",I49-J49)</x:f>
      </x:c>
      <x:c r="L49" s="127" t="str">
        <x:f>IF(A49="","",IF(OR(G49="",H49="",N49="",O49=""),"Não concluído",IF(ABS(K49)&lt;=0.01,"Conciliado","Divergente")))</x:f>
      </x:c>
      <x:c r="M49" s="118"/>
      <x:c r="N49" s="118"/>
      <x:c r="O49" s="118"/>
      <x:c r="P49" s="118"/>
    </x:row>
    <x:row r="50">
      <x:c r="A50" s="118"/>
      <x:c r="B50" s="120"/>
      <x:c r="C50" s="118"/>
      <x:c r="D50" s="118"/>
      <x:c r="E50" s="118"/>
      <x:c r="F50" s="118"/>
      <x:c r="G50" s="118"/>
      <x:c r="H50" s="118"/>
      <x:c r="I50" s="122"/>
      <x:c r="J50" s="122"/>
      <x:c r="K50" s="129" t="str">
        <x:f>IF(A50="","",I50-J50)</x:f>
      </x:c>
      <x:c r="L50" s="127" t="str">
        <x:f>IF(A50="","",IF(OR(G50="",H50="",N50="",O50=""),"Não concluído",IF(ABS(K50)&lt;=0.01,"Conciliado","Divergente")))</x:f>
      </x:c>
      <x:c r="M50" s="118"/>
      <x:c r="N50" s="118"/>
      <x:c r="O50" s="118"/>
      <x:c r="P50" s="118"/>
    </x:row>
    <x:row r="51">
      <x:c r="A51" s="118"/>
      <x:c r="B51" s="120"/>
      <x:c r="C51" s="118"/>
      <x:c r="D51" s="118"/>
      <x:c r="E51" s="118"/>
      <x:c r="F51" s="118"/>
      <x:c r="G51" s="118"/>
      <x:c r="H51" s="118"/>
      <x:c r="I51" s="122"/>
      <x:c r="J51" s="122"/>
      <x:c r="K51" s="129" t="str">
        <x:f>IF(A51="","",I51-J51)</x:f>
      </x:c>
      <x:c r="L51" s="127" t="str">
        <x:f>IF(A51="","",IF(OR(G51="",H51="",N51="",O51=""),"Não concluído",IF(ABS(K51)&lt;=0.01,"Conciliado","Divergente")))</x:f>
      </x:c>
      <x:c r="M51" s="118"/>
      <x:c r="N51" s="118"/>
      <x:c r="O51" s="118"/>
      <x:c r="P51" s="118"/>
    </x:row>
    <x:row r="52">
      <x:c r="A52" s="118"/>
      <x:c r="B52" s="120"/>
      <x:c r="C52" s="118"/>
      <x:c r="D52" s="118"/>
      <x:c r="E52" s="118"/>
      <x:c r="F52" s="118"/>
      <x:c r="G52" s="118"/>
      <x:c r="H52" s="118"/>
      <x:c r="I52" s="122"/>
      <x:c r="J52" s="122"/>
      <x:c r="K52" s="129" t="str">
        <x:f>IF(A52="","",I52-J52)</x:f>
      </x:c>
      <x:c r="L52" s="127" t="str">
        <x:f>IF(A52="","",IF(OR(G52="",H52="",N52="",O52=""),"Não concluído",IF(ABS(K52)&lt;=0.01,"Conciliado","Divergente")))</x:f>
      </x:c>
      <x:c r="M52" s="118"/>
      <x:c r="N52" s="118"/>
      <x:c r="O52" s="118"/>
      <x:c r="P52" s="118"/>
    </x:row>
    <x:row r="53">
      <x:c r="A53" s="118"/>
      <x:c r="B53" s="120"/>
      <x:c r="C53" s="118"/>
      <x:c r="D53" s="118"/>
      <x:c r="E53" s="118"/>
      <x:c r="F53" s="118"/>
      <x:c r="G53" s="118"/>
      <x:c r="H53" s="118"/>
      <x:c r="I53" s="122"/>
      <x:c r="J53" s="122"/>
      <x:c r="K53" s="129" t="str">
        <x:f>IF(A53="","",I53-J53)</x:f>
      </x:c>
      <x:c r="L53" s="127" t="str">
        <x:f>IF(A53="","",IF(OR(G53="",H53="",N53="",O53=""),"Não concluído",IF(ABS(K53)&lt;=0.01,"Conciliado","Divergente")))</x:f>
      </x:c>
      <x:c r="M53" s="118"/>
      <x:c r="N53" s="118"/>
      <x:c r="O53" s="118"/>
      <x:c r="P53" s="118"/>
    </x:row>
    <x:row r="54">
      <x:c r="A54" s="118"/>
      <x:c r="B54" s="120"/>
      <x:c r="C54" s="118"/>
      <x:c r="D54" s="118"/>
      <x:c r="E54" s="118"/>
      <x:c r="F54" s="118"/>
      <x:c r="G54" s="118"/>
      <x:c r="H54" s="118"/>
      <x:c r="I54" s="122"/>
      <x:c r="J54" s="122"/>
      <x:c r="K54" s="129" t="str">
        <x:f>IF(A54="","",I54-J54)</x:f>
      </x:c>
      <x:c r="L54" s="127" t="str">
        <x:f>IF(A54="","",IF(OR(G54="",H54="",N54="",O54=""),"Não concluído",IF(ABS(K54)&lt;=0.01,"Conciliado","Divergente")))</x:f>
      </x:c>
      <x:c r="M54" s="118"/>
      <x:c r="N54" s="118"/>
      <x:c r="O54" s="118"/>
      <x:c r="P54" s="118"/>
    </x:row>
    <x:row r="55">
      <x:c r="A55" s="118"/>
      <x:c r="B55" s="120"/>
      <x:c r="C55" s="118"/>
      <x:c r="D55" s="118"/>
      <x:c r="E55" s="118"/>
      <x:c r="F55" s="118"/>
      <x:c r="G55" s="118"/>
      <x:c r="H55" s="118"/>
      <x:c r="I55" s="122"/>
      <x:c r="J55" s="122"/>
      <x:c r="K55" s="129" t="str">
        <x:f>IF(A55="","",I55-J55)</x:f>
      </x:c>
      <x:c r="L55" s="127" t="str">
        <x:f>IF(A55="","",IF(OR(G55="",H55="",N55="",O55=""),"Não concluído",IF(ABS(K55)&lt;=0.01,"Conciliado","Divergente")))</x:f>
      </x:c>
      <x:c r="M55" s="118"/>
      <x:c r="N55" s="118"/>
      <x:c r="O55" s="118"/>
      <x:c r="P55" s="118"/>
    </x:row>
    <x:row r="56">
      <x:c r="A56" s="118"/>
      <x:c r="B56" s="120"/>
      <x:c r="C56" s="118"/>
      <x:c r="D56" s="118"/>
      <x:c r="E56" s="118"/>
      <x:c r="F56" s="118"/>
      <x:c r="G56" s="118"/>
      <x:c r="H56" s="118"/>
      <x:c r="I56" s="122"/>
      <x:c r="J56" s="122"/>
      <x:c r="K56" s="129" t="str">
        <x:f>IF(A56="","",I56-J56)</x:f>
      </x:c>
      <x:c r="L56" s="127" t="str">
        <x:f>IF(A56="","",IF(OR(G56="",H56="",N56="",O56=""),"Não concluído",IF(ABS(K56)&lt;=0.01,"Conciliado","Divergente")))</x:f>
      </x:c>
      <x:c r="M56" s="118"/>
      <x:c r="N56" s="118"/>
      <x:c r="O56" s="118"/>
      <x:c r="P56" s="118"/>
    </x:row>
  </x:sheetData>
  <x:mergeCells>
    <x:mergeCell ref="A1:P2"/>
    <x:mergeCell ref="A4:P4"/>
  </x:mergeCells>
  <x:conditionalFormatting sqref="L7:L56">
    <x:cfRule type="containsText" dxfId="4" priority="1" operator="containsText" text="Não conforme"/>
    <x:cfRule type="containsText" dxfId="5" priority="2" operator="containsText" text="Com ressalvas"/>
    <x:cfRule type="containsText" dxfId="6" priority="3" operator="containsText" text="Conforme"/>
    <x:cfRule type="containsText" dxfId="7" priority="4" operator="containsText" text="Não concluído"/>
  </x:conditionalFormatting>
  <x:dataValidations count="2">
    <x:dataValidation type="list" sqref="G7:G56">
      <x:formula1>"Empenhado bruto,Empenhado líquido,Liquidado,Pago"</x:formula1>
    </x:dataValidation>
    <x:dataValidation type="list" sqref="H7:H56">
      <x:formula1>"Do mês,Até o mês"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22" hidden="0" customWidth="1"/>
    <x:col min="4" max="4" width="18" hidden="0" customWidth="1"/>
    <x:col min="5" max="5" width="22" hidden="0" customWidth="1"/>
    <x:col min="6" max="6" width="22" hidden="0" customWidth="1"/>
    <x:col min="7" max="7" width="18" hidden="0" customWidth="1"/>
    <x:col min="8" max="8" width="14" hidden="0" customWidth="1"/>
    <x:col min="9" max="9" width="18" hidden="0" customWidth="1"/>
    <x:col min="10" max="10" width="18" hidden="0" customWidth="1"/>
    <x:col min="11" max="11" width="18" hidden="0" customWidth="1"/>
    <x:col min="12" max="12" width="24" hidden="0" customWidth="1"/>
    <x:col min="13" max="13" width="44" hidden="0" customWidth="1"/>
    <x:col min="14" max="14" width="28" hidden="0" customWidth="1"/>
    <x:col min="15" max="15" width="28" hidden="0" customWidth="1"/>
    <x:col min="16" max="16" width="18" hidden="0" customWidth="1"/>
  </x:cols>
  <x:sheetData>
    <x:row r="1" ht="34" customHeight="1">
      <x:c r="A1" s="5" t="str">
        <x:v>EXCEÇÕES, DIFERENÇAS E DILIGÊNCIAS DA CONCILIAÇÃO</x:v>
      </x:c>
      <x:c r="B1" s="5" t="str">
        <x:v>EXCEÇÕES, DIFERENÇAS E DILIGÊNCIAS DA CONCILIAÇÃO</x:v>
      </x:c>
      <x:c r="C1" s="5" t="str">
        <x:v>EXCEÇÕES, DIFERENÇAS E DILIGÊNCIAS DA CONCILIAÇÃO</x:v>
      </x:c>
      <x:c r="D1" s="5" t="str">
        <x:v>EXCEÇÕES, DIFERENÇAS E DILIGÊNCIAS DA CONCILIAÇÃO</x:v>
      </x:c>
      <x:c r="E1" s="5" t="str">
        <x:v>EXCEÇÕES, DIFERENÇAS E DILIGÊNCIAS DA CONCILIAÇÃO</x:v>
      </x:c>
      <x:c r="F1" s="5" t="str">
        <x:v>EXCEÇÕES, DIFERENÇAS E DILIGÊNCIAS DA CONCILIAÇÃO</x:v>
      </x:c>
      <x:c r="G1" s="5" t="str">
        <x:v>EXCEÇÕES, DIFERENÇAS E DILIGÊNCIAS DA CONCILIAÇÃO</x:v>
      </x:c>
      <x:c r="H1" s="5" t="str">
        <x:v>EXCEÇÕES, DIFERENÇAS E DILIGÊNCIAS DA CONCILIAÇÃO</x:v>
      </x:c>
      <x:c r="I1" s="5" t="str">
        <x:v>EXCEÇÕES, DIFERENÇAS E DILIGÊNCIAS DA CONCILIAÇÃO</x:v>
      </x:c>
      <x:c r="J1" s="5" t="str">
        <x:v>EXCEÇÕES, DIFERENÇAS E DILIGÊNCIAS DA CONCILIAÇÃO</x:v>
      </x:c>
      <x:c r="K1" s="5" t="str">
        <x:v>EXCEÇÕES, DIFERENÇAS E DILIGÊNCIAS DA CONCILIAÇÃO</x:v>
      </x:c>
      <x:c r="L1" s="5" t="str">
        <x:v>EXCEÇÕES, DIFERENÇAS E DILIGÊNCIAS DA CONCILIAÇÃO</x:v>
      </x:c>
      <x:c r="M1" s="5" t="str">
        <x:v>EXCEÇÕES, DIFERENÇAS E DILIGÊNCIAS DA CONCILIAÇÃO</x:v>
      </x:c>
      <x:c r="N1" s="5" t="str">
        <x:v>EXCEÇÕES, DIFERENÇAS E DILIGÊNCIAS DA CONCILIAÇÃO</x:v>
      </x:c>
      <x:c r="O1" s="5" t="str">
        <x:v>EXCEÇÕES, DIFERENÇAS E DILIGÊNCIAS DA CONCILIAÇÃO</x:v>
      </x:c>
      <x:c r="P1" s="5" t="str">
        <x:v>EXCEÇÕES, DIFERENÇAS E DILIGÊNCIAS DA CONCILIAÇÃO</x:v>
      </x:c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34" customHeight="1">
      <x:c r="A2" s="5" t="str">
        <x:v>EXCEÇÕES, DIFERENÇAS E DILIGÊNCIAS DA CONCILIAÇÃO</x:v>
      </x:c>
      <x:c r="B2" s="5" t="str">
        <x:v>EXCEÇÕES, DIFERENÇAS E DILIGÊNCIAS DA CONCILIAÇÃO</x:v>
      </x:c>
      <x:c r="C2" s="5" t="str">
        <x:v>EXCEÇÕES, DIFERENÇAS E DILIGÊNCIAS DA CONCILIAÇÃO</x:v>
      </x:c>
      <x:c r="D2" s="5" t="str">
        <x:v>EXCEÇÕES, DIFERENÇAS E DILIGÊNCIAS DA CONCILIAÇÃO</x:v>
      </x:c>
      <x:c r="E2" s="5" t="str">
        <x:v>EXCEÇÕES, DIFERENÇAS E DILIGÊNCIAS DA CONCILIAÇÃO</x:v>
      </x:c>
      <x:c r="F2" s="5" t="str">
        <x:v>EXCEÇÕES, DIFERENÇAS E DILIGÊNCIAS DA CONCILIAÇÃO</x:v>
      </x:c>
      <x:c r="G2" s="5" t="str">
        <x:v>EXCEÇÕES, DIFERENÇAS E DILIGÊNCIAS DA CONCILIAÇÃO</x:v>
      </x:c>
      <x:c r="H2" s="5" t="str">
        <x:v>EXCEÇÕES, DIFERENÇAS E DILIGÊNCIAS DA CONCILIAÇÃO</x:v>
      </x:c>
      <x:c r="I2" s="5" t="str">
        <x:v>EXCEÇÕES, DIFERENÇAS E DILIGÊNCIAS DA CONCILIAÇÃO</x:v>
      </x:c>
      <x:c r="J2" s="5" t="str">
        <x:v>EXCEÇÕES, DIFERENÇAS E DILIGÊNCIAS DA CONCILIAÇÃO</x:v>
      </x:c>
      <x:c r="K2" s="5" t="str">
        <x:v>EXCEÇÕES, DIFERENÇAS E DILIGÊNCIAS DA CONCILIAÇÃO</x:v>
      </x:c>
      <x:c r="L2" s="5" t="str">
        <x:v>EXCEÇÕES, DIFERENÇAS E DILIGÊNCIAS DA CONCILIAÇÃO</x:v>
      </x:c>
      <x:c r="M2" s="5" t="str">
        <x:v>EXCEÇÕES, DIFERENÇAS E DILIGÊNCIAS DA CONCILIAÇÃO</x:v>
      </x:c>
      <x:c r="N2" s="5" t="str">
        <x:v>EXCEÇÕES, DIFERENÇAS E DILIGÊNCIAS DA CONCILIAÇÃO</x:v>
      </x:c>
      <x:c r="O2" s="5" t="str">
        <x:v>EXCEÇÕES, DIFERENÇAS E DILIGÊNCIAS DA CONCILIAÇÃO</x:v>
      </x:c>
      <x:c r="P2" s="5" t="str">
        <x:v>EXCEÇÕES, DIFERENÇAS E DILIGÊNCIAS DA CONCILIAÇÃO</x:v>
      </x:c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4">
      <x:c r="A4" s="26" t="str">
        <x:v>Divergência é achado preliminar. Registre o estágio e a causa testada antes de qualificar omissão, dano ou irregularidade.</x:v>
      </x:c>
      <x:c r="B4" s="26" t="str">
        <x:v>Divergência é achado preliminar. Registre o estágio e a causa testada antes de qualificar omissão, dano ou irregularidade.</x:v>
      </x:c>
      <x:c r="C4" s="26" t="str">
        <x:v>Divergência é achado preliminar. Registre o estágio e a causa testada antes de qualificar omissão, dano ou irregularidade.</x:v>
      </x:c>
      <x:c r="D4" s="26" t="str">
        <x:v>Divergência é achado preliminar. Registre o estágio e a causa testada antes de qualificar omissão, dano ou irregularidade.</x:v>
      </x:c>
      <x:c r="E4" s="26" t="str">
        <x:v>Divergência é achado preliminar. Registre o estágio e a causa testada antes de qualificar omissão, dano ou irregularidade.</x:v>
      </x:c>
      <x:c r="F4" s="26" t="str">
        <x:v>Divergência é achado preliminar. Registre o estágio e a causa testada antes de qualificar omissão, dano ou irregularidade.</x:v>
      </x:c>
      <x:c r="G4" s="26" t="str">
        <x:v>Divergência é achado preliminar. Registre o estágio e a causa testada antes de qualificar omissão, dano ou irregularidade.</x:v>
      </x:c>
      <x:c r="H4" s="26" t="str">
        <x:v>Divergência é achado preliminar. Registre o estágio e a causa testada antes de qualificar omissão, dano ou irregularidade.</x:v>
      </x:c>
      <x:c r="I4" s="26" t="str">
        <x:v>Divergência é achado preliminar. Registre o estágio e a causa testada antes de qualificar omissão, dano ou irregularidade.</x:v>
      </x:c>
      <x:c r="J4" s="26" t="str">
        <x:v>Divergência é achado preliminar. Registre o estágio e a causa testada antes de qualificar omissão, dano ou irregularidade.</x:v>
      </x:c>
      <x:c r="K4" s="26" t="str">
        <x:v>Divergência é achado preliminar. Registre o estágio e a causa testada antes de qualificar omissão, dano ou irregularidade.</x:v>
      </x:c>
      <x:c r="L4" s="26" t="str">
        <x:v>Divergência é achado preliminar. Registre o estágio e a causa testada antes de qualificar omissão, dano ou irregularidade.</x:v>
      </x:c>
      <x:c r="M4" s="26" t="str">
        <x:v>Divergência é achado preliminar. Registre o estágio e a causa testada antes de qualificar omissão, dano ou irregularidade.</x:v>
      </x:c>
      <x:c r="N4" s="26" t="str">
        <x:v>Divergência é achado preliminar. Registre o estágio e a causa testada antes de qualificar omissão, dano ou irregularidade.</x:v>
      </x:c>
      <x:c r="O4" s="26" t="str">
        <x:v>Divergência é achado preliminar. Registre o estágio e a causa testada antes de qualificar omissão, dano ou irregularidade.</x:v>
      </x:c>
      <x:c r="P4" s="26" t="str">
        <x:v>Divergência é achado preliminar. Registre o estágio e a causa testada antes de qualificar omissão, dano ou irregularidade.</x:v>
      </x:c>
    </x:row>
    <x:row r="6" ht="40" customHeight="1">
      <x:c r="A6" s="11" t="str">
        <x:v>ID exceção</x:v>
      </x:c>
      <x:c r="B6" s="11" t="str">
        <x:v>Quesito</x:v>
      </x:c>
      <x:c r="C6" s="11" t="str">
        <x:v>Fonte</x:v>
      </x:c>
      <x:c r="D6" s="11" t="str">
        <x:v>ID/linha</x:v>
      </x:c>
      <x:c r="E6" s="11" t="str">
        <x:v>Contrato/processo</x:v>
      </x:c>
      <x:c r="F6" s="11" t="str">
        <x:v>Empenho</x:v>
      </x:c>
      <x:c r="G6" s="11" t="str">
        <x:v>Estágio</x:v>
      </x:c>
      <x:c r="H6" s="11" t="str">
        <x:v>Competência</x:v>
      </x:c>
      <x:c r="I6" s="11" t="str">
        <x:v>Valor base A</x:v>
      </x:c>
      <x:c r="J6" s="11" t="str">
        <x:v>Valor base B</x:v>
      </x:c>
      <x:c r="K6" s="11" t="str">
        <x:v>Diferença</x:v>
      </x:c>
      <x:c r="L6" s="11" t="str">
        <x:v>Classificação</x:v>
      </x:c>
      <x:c r="M6" s="11" t="str">
        <x:v>Causa confirmada/hipótese</x:v>
      </x:c>
      <x:c r="N6" s="11" t="str">
        <x:v>Evidência</x:v>
      </x:c>
      <x:c r="O6" s="11" t="str">
        <x:v>Diligência</x:v>
      </x:c>
      <x:c r="P6" s="11" t="str">
        <x:v>Situação da revisão</x:v>
      </x:c>
    </x:row>
    <x:row r="7">
      <x:c r="A7" s="117"/>
      <x:c r="B7" s="117"/>
      <x:c r="C7" s="117"/>
      <x:c r="D7" s="117"/>
      <x:c r="E7" s="117"/>
      <x:c r="F7" s="117"/>
      <x:c r="G7" s="117"/>
      <x:c r="H7" s="119"/>
      <x:c r="I7" s="121"/>
      <x:c r="J7" s="121"/>
      <x:c r="K7" s="128" t="str">
        <x:f>IF(A7="","",I7-J7)</x:f>
      </x:c>
      <x:c r="L7" s="117"/>
      <x:c r="M7" s="117"/>
      <x:c r="N7" s="117"/>
      <x:c r="O7" s="117"/>
      <x:c r="P7" s="117"/>
    </x:row>
    <x:row r="8">
      <x:c r="A8" s="118"/>
      <x:c r="B8" s="118"/>
      <x:c r="C8" s="118"/>
      <x:c r="D8" s="118"/>
      <x:c r="E8" s="118"/>
      <x:c r="F8" s="118"/>
      <x:c r="G8" s="118"/>
      <x:c r="H8" s="120"/>
      <x:c r="I8" s="122"/>
      <x:c r="J8" s="122"/>
      <x:c r="K8" s="129" t="str">
        <x:f>IF(A8="","",I8-J8)</x:f>
      </x:c>
      <x:c r="L8" s="118"/>
      <x:c r="M8" s="118"/>
      <x:c r="N8" s="118"/>
      <x:c r="O8" s="118"/>
      <x:c r="P8" s="118"/>
    </x:row>
    <x:row r="9">
      <x:c r="A9" s="118"/>
      <x:c r="B9" s="118"/>
      <x:c r="C9" s="118"/>
      <x:c r="D9" s="118"/>
      <x:c r="E9" s="118"/>
      <x:c r="F9" s="118"/>
      <x:c r="G9" s="118"/>
      <x:c r="H9" s="120"/>
      <x:c r="I9" s="122"/>
      <x:c r="J9" s="122"/>
      <x:c r="K9" s="129" t="str">
        <x:f>IF(A9="","",I9-J9)</x:f>
      </x:c>
      <x:c r="L9" s="118"/>
      <x:c r="M9" s="118"/>
      <x:c r="N9" s="118"/>
      <x:c r="O9" s="118"/>
      <x:c r="P9" s="118"/>
    </x:row>
    <x:row r="10">
      <x:c r="A10" s="118"/>
      <x:c r="B10" s="118"/>
      <x:c r="C10" s="118"/>
      <x:c r="D10" s="118"/>
      <x:c r="E10" s="118"/>
      <x:c r="F10" s="118"/>
      <x:c r="G10" s="118"/>
      <x:c r="H10" s="120"/>
      <x:c r="I10" s="122"/>
      <x:c r="J10" s="122"/>
      <x:c r="K10" s="129" t="str">
        <x:f>IF(A10="","",I10-J10)</x:f>
      </x:c>
      <x:c r="L10" s="118"/>
      <x:c r="M10" s="118"/>
      <x:c r="N10" s="118"/>
      <x:c r="O10" s="118"/>
      <x:c r="P10" s="118"/>
    </x:row>
    <x:row r="11">
      <x:c r="A11" s="118"/>
      <x:c r="B11" s="118"/>
      <x:c r="C11" s="118"/>
      <x:c r="D11" s="118"/>
      <x:c r="E11" s="118"/>
      <x:c r="F11" s="118"/>
      <x:c r="G11" s="118"/>
      <x:c r="H11" s="120"/>
      <x:c r="I11" s="122"/>
      <x:c r="J11" s="122"/>
      <x:c r="K11" s="129" t="str">
        <x:f>IF(A11="","",I11-J11)</x:f>
      </x:c>
      <x:c r="L11" s="118"/>
      <x:c r="M11" s="118"/>
      <x:c r="N11" s="118"/>
      <x:c r="O11" s="118"/>
      <x:c r="P11" s="118"/>
    </x:row>
    <x:row r="12">
      <x:c r="A12" s="118"/>
      <x:c r="B12" s="118"/>
      <x:c r="C12" s="118"/>
      <x:c r="D12" s="118"/>
      <x:c r="E12" s="118"/>
      <x:c r="F12" s="118"/>
      <x:c r="G12" s="118"/>
      <x:c r="H12" s="120"/>
      <x:c r="I12" s="122"/>
      <x:c r="J12" s="122"/>
      <x:c r="K12" s="129" t="str">
        <x:f>IF(A12="","",I12-J12)</x:f>
      </x:c>
      <x:c r="L12" s="118"/>
      <x:c r="M12" s="118"/>
      <x:c r="N12" s="118"/>
      <x:c r="O12" s="118"/>
      <x:c r="P12" s="118"/>
    </x:row>
    <x:row r="13">
      <x:c r="A13" s="118"/>
      <x:c r="B13" s="118"/>
      <x:c r="C13" s="118"/>
      <x:c r="D13" s="118"/>
      <x:c r="E13" s="118"/>
      <x:c r="F13" s="118"/>
      <x:c r="G13" s="118"/>
      <x:c r="H13" s="120"/>
      <x:c r="I13" s="122"/>
      <x:c r="J13" s="122"/>
      <x:c r="K13" s="129" t="str">
        <x:f>IF(A13="","",I13-J13)</x:f>
      </x:c>
      <x:c r="L13" s="118"/>
      <x:c r="M13" s="118"/>
      <x:c r="N13" s="118"/>
      <x:c r="O13" s="118"/>
      <x:c r="P13" s="118"/>
    </x:row>
    <x:row r="14">
      <x:c r="A14" s="118"/>
      <x:c r="B14" s="118"/>
      <x:c r="C14" s="118"/>
      <x:c r="D14" s="118"/>
      <x:c r="E14" s="118"/>
      <x:c r="F14" s="118"/>
      <x:c r="G14" s="118"/>
      <x:c r="H14" s="120"/>
      <x:c r="I14" s="122"/>
      <x:c r="J14" s="122"/>
      <x:c r="K14" s="129" t="str">
        <x:f>IF(A14="","",I14-J14)</x:f>
      </x:c>
      <x:c r="L14" s="118"/>
      <x:c r="M14" s="118"/>
      <x:c r="N14" s="118"/>
      <x:c r="O14" s="118"/>
      <x:c r="P14" s="118"/>
    </x:row>
    <x:row r="15">
      <x:c r="A15" s="118"/>
      <x:c r="B15" s="118"/>
      <x:c r="C15" s="118"/>
      <x:c r="D15" s="118"/>
      <x:c r="E15" s="118"/>
      <x:c r="F15" s="118"/>
      <x:c r="G15" s="118"/>
      <x:c r="H15" s="120"/>
      <x:c r="I15" s="122"/>
      <x:c r="J15" s="122"/>
      <x:c r="K15" s="129" t="str">
        <x:f>IF(A15="","",I15-J15)</x:f>
      </x:c>
      <x:c r="L15" s="118"/>
      <x:c r="M15" s="118"/>
      <x:c r="N15" s="118"/>
      <x:c r="O15" s="118"/>
      <x:c r="P15" s="118"/>
    </x:row>
    <x:row r="16">
      <x:c r="A16" s="118"/>
      <x:c r="B16" s="118"/>
      <x:c r="C16" s="118"/>
      <x:c r="D16" s="118"/>
      <x:c r="E16" s="118"/>
      <x:c r="F16" s="118"/>
      <x:c r="G16" s="118"/>
      <x:c r="H16" s="120"/>
      <x:c r="I16" s="122"/>
      <x:c r="J16" s="122"/>
      <x:c r="K16" s="129" t="str">
        <x:f>IF(A16="","",I16-J16)</x:f>
      </x:c>
      <x:c r="L16" s="118"/>
      <x:c r="M16" s="118"/>
      <x:c r="N16" s="118"/>
      <x:c r="O16" s="118"/>
      <x:c r="P16" s="118"/>
    </x:row>
    <x:row r="17">
      <x:c r="A17" s="118"/>
      <x:c r="B17" s="118"/>
      <x:c r="C17" s="118"/>
      <x:c r="D17" s="118"/>
      <x:c r="E17" s="118"/>
      <x:c r="F17" s="118"/>
      <x:c r="G17" s="118"/>
      <x:c r="H17" s="120"/>
      <x:c r="I17" s="122"/>
      <x:c r="J17" s="122"/>
      <x:c r="K17" s="129" t="str">
        <x:f>IF(A17="","",I17-J17)</x:f>
      </x:c>
      <x:c r="L17" s="118"/>
      <x:c r="M17" s="118"/>
      <x:c r="N17" s="118"/>
      <x:c r="O17" s="118"/>
      <x:c r="P17" s="118"/>
    </x:row>
    <x:row r="18">
      <x:c r="A18" s="118"/>
      <x:c r="B18" s="118"/>
      <x:c r="C18" s="118"/>
      <x:c r="D18" s="118"/>
      <x:c r="E18" s="118"/>
      <x:c r="F18" s="118"/>
      <x:c r="G18" s="118"/>
      <x:c r="H18" s="120"/>
      <x:c r="I18" s="122"/>
      <x:c r="J18" s="122"/>
      <x:c r="K18" s="129" t="str">
        <x:f>IF(A18="","",I18-J18)</x:f>
      </x:c>
      <x:c r="L18" s="118"/>
      <x:c r="M18" s="118"/>
      <x:c r="N18" s="118"/>
      <x:c r="O18" s="118"/>
      <x:c r="P18" s="118"/>
    </x:row>
    <x:row r="19">
      <x:c r="A19" s="118"/>
      <x:c r="B19" s="118"/>
      <x:c r="C19" s="118"/>
      <x:c r="D19" s="118"/>
      <x:c r="E19" s="118"/>
      <x:c r="F19" s="118"/>
      <x:c r="G19" s="118"/>
      <x:c r="H19" s="120"/>
      <x:c r="I19" s="122"/>
      <x:c r="J19" s="122"/>
      <x:c r="K19" s="129" t="str">
        <x:f>IF(A19="","",I19-J19)</x:f>
      </x:c>
      <x:c r="L19" s="118"/>
      <x:c r="M19" s="118"/>
      <x:c r="N19" s="118"/>
      <x:c r="O19" s="118"/>
      <x:c r="P19" s="118"/>
    </x:row>
    <x:row r="20">
      <x:c r="A20" s="118"/>
      <x:c r="B20" s="118"/>
      <x:c r="C20" s="118"/>
      <x:c r="D20" s="118"/>
      <x:c r="E20" s="118"/>
      <x:c r="F20" s="118"/>
      <x:c r="G20" s="118"/>
      <x:c r="H20" s="120"/>
      <x:c r="I20" s="122"/>
      <x:c r="J20" s="122"/>
      <x:c r="K20" s="129" t="str">
        <x:f>IF(A20="","",I20-J20)</x:f>
      </x:c>
      <x:c r="L20" s="118"/>
      <x:c r="M20" s="118"/>
      <x:c r="N20" s="118"/>
      <x:c r="O20" s="118"/>
      <x:c r="P20" s="118"/>
    </x:row>
    <x:row r="21">
      <x:c r="A21" s="118"/>
      <x:c r="B21" s="118"/>
      <x:c r="C21" s="118"/>
      <x:c r="D21" s="118"/>
      <x:c r="E21" s="118"/>
      <x:c r="F21" s="118"/>
      <x:c r="G21" s="118"/>
      <x:c r="H21" s="120"/>
      <x:c r="I21" s="122"/>
      <x:c r="J21" s="122"/>
      <x:c r="K21" s="129" t="str">
        <x:f>IF(A21="","",I21-J21)</x:f>
      </x:c>
      <x:c r="L21" s="118"/>
      <x:c r="M21" s="118"/>
      <x:c r="N21" s="118"/>
      <x:c r="O21" s="118"/>
      <x:c r="P21" s="118"/>
    </x:row>
    <x:row r="22">
      <x:c r="A22" s="118"/>
      <x:c r="B22" s="118"/>
      <x:c r="C22" s="118"/>
      <x:c r="D22" s="118"/>
      <x:c r="E22" s="118"/>
      <x:c r="F22" s="118"/>
      <x:c r="G22" s="118"/>
      <x:c r="H22" s="120"/>
      <x:c r="I22" s="122"/>
      <x:c r="J22" s="122"/>
      <x:c r="K22" s="129" t="str">
        <x:f>IF(A22="","",I22-J22)</x:f>
      </x:c>
      <x:c r="L22" s="118"/>
      <x:c r="M22" s="118"/>
      <x:c r="N22" s="118"/>
      <x:c r="O22" s="118"/>
      <x:c r="P22" s="118"/>
    </x:row>
    <x:row r="23">
      <x:c r="A23" s="118"/>
      <x:c r="B23" s="118"/>
      <x:c r="C23" s="118"/>
      <x:c r="D23" s="118"/>
      <x:c r="E23" s="118"/>
      <x:c r="F23" s="118"/>
      <x:c r="G23" s="118"/>
      <x:c r="H23" s="120"/>
      <x:c r="I23" s="122"/>
      <x:c r="J23" s="122"/>
      <x:c r="K23" s="129" t="str">
        <x:f>IF(A23="","",I23-J23)</x:f>
      </x:c>
      <x:c r="L23" s="118"/>
      <x:c r="M23" s="118"/>
      <x:c r="N23" s="118"/>
      <x:c r="O23" s="118"/>
      <x:c r="P23" s="118"/>
    </x:row>
    <x:row r="24">
      <x:c r="A24" s="118"/>
      <x:c r="B24" s="118"/>
      <x:c r="C24" s="118"/>
      <x:c r="D24" s="118"/>
      <x:c r="E24" s="118"/>
      <x:c r="F24" s="118"/>
      <x:c r="G24" s="118"/>
      <x:c r="H24" s="120"/>
      <x:c r="I24" s="122"/>
      <x:c r="J24" s="122"/>
      <x:c r="K24" s="129" t="str">
        <x:f>IF(A24="","",I24-J24)</x:f>
      </x:c>
      <x:c r="L24" s="118"/>
      <x:c r="M24" s="118"/>
      <x:c r="N24" s="118"/>
      <x:c r="O24" s="118"/>
      <x:c r="P24" s="118"/>
    </x:row>
    <x:row r="25">
      <x:c r="A25" s="118"/>
      <x:c r="B25" s="118"/>
      <x:c r="C25" s="118"/>
      <x:c r="D25" s="118"/>
      <x:c r="E25" s="118"/>
      <x:c r="F25" s="118"/>
      <x:c r="G25" s="118"/>
      <x:c r="H25" s="120"/>
      <x:c r="I25" s="122"/>
      <x:c r="J25" s="122"/>
      <x:c r="K25" s="129" t="str">
        <x:f>IF(A25="","",I25-J25)</x:f>
      </x:c>
      <x:c r="L25" s="118"/>
      <x:c r="M25" s="118"/>
      <x:c r="N25" s="118"/>
      <x:c r="O25" s="118"/>
      <x:c r="P25" s="118"/>
    </x:row>
    <x:row r="26">
      <x:c r="A26" s="118"/>
      <x:c r="B26" s="118"/>
      <x:c r="C26" s="118"/>
      <x:c r="D26" s="118"/>
      <x:c r="E26" s="118"/>
      <x:c r="F26" s="118"/>
      <x:c r="G26" s="118"/>
      <x:c r="H26" s="120"/>
      <x:c r="I26" s="122"/>
      <x:c r="J26" s="122"/>
      <x:c r="K26" s="129" t="str">
        <x:f>IF(A26="","",I26-J26)</x:f>
      </x:c>
      <x:c r="L26" s="118"/>
      <x:c r="M26" s="118"/>
      <x:c r="N26" s="118"/>
      <x:c r="O26" s="118"/>
      <x:c r="P26" s="118"/>
    </x:row>
    <x:row r="27">
      <x:c r="A27" s="118"/>
      <x:c r="B27" s="118"/>
      <x:c r="C27" s="118"/>
      <x:c r="D27" s="118"/>
      <x:c r="E27" s="118"/>
      <x:c r="F27" s="118"/>
      <x:c r="G27" s="118"/>
      <x:c r="H27" s="120"/>
      <x:c r="I27" s="122"/>
      <x:c r="J27" s="122"/>
      <x:c r="K27" s="129" t="str">
        <x:f>IF(A27="","",I27-J27)</x:f>
      </x:c>
      <x:c r="L27" s="118"/>
      <x:c r="M27" s="118"/>
      <x:c r="N27" s="118"/>
      <x:c r="O27" s="118"/>
      <x:c r="P27" s="118"/>
    </x:row>
    <x:row r="28">
      <x:c r="A28" s="118"/>
      <x:c r="B28" s="118"/>
      <x:c r="C28" s="118"/>
      <x:c r="D28" s="118"/>
      <x:c r="E28" s="118"/>
      <x:c r="F28" s="118"/>
      <x:c r="G28" s="118"/>
      <x:c r="H28" s="120"/>
      <x:c r="I28" s="122"/>
      <x:c r="J28" s="122"/>
      <x:c r="K28" s="129" t="str">
        <x:f>IF(A28="","",I28-J28)</x:f>
      </x:c>
      <x:c r="L28" s="118"/>
      <x:c r="M28" s="118"/>
      <x:c r="N28" s="118"/>
      <x:c r="O28" s="118"/>
      <x:c r="P28" s="118"/>
    </x:row>
    <x:row r="29">
      <x:c r="A29" s="118"/>
      <x:c r="B29" s="118"/>
      <x:c r="C29" s="118"/>
      <x:c r="D29" s="118"/>
      <x:c r="E29" s="118"/>
      <x:c r="F29" s="118"/>
      <x:c r="G29" s="118"/>
      <x:c r="H29" s="120"/>
      <x:c r="I29" s="122"/>
      <x:c r="J29" s="122"/>
      <x:c r="K29" s="129" t="str">
        <x:f>IF(A29="","",I29-J29)</x:f>
      </x:c>
      <x:c r="L29" s="118"/>
      <x:c r="M29" s="118"/>
      <x:c r="N29" s="118"/>
      <x:c r="O29" s="118"/>
      <x:c r="P29" s="118"/>
    </x:row>
    <x:row r="30">
      <x:c r="A30" s="118"/>
      <x:c r="B30" s="118"/>
      <x:c r="C30" s="118"/>
      <x:c r="D30" s="118"/>
      <x:c r="E30" s="118"/>
      <x:c r="F30" s="118"/>
      <x:c r="G30" s="118"/>
      <x:c r="H30" s="120"/>
      <x:c r="I30" s="122"/>
      <x:c r="J30" s="122"/>
      <x:c r="K30" s="129" t="str">
        <x:f>IF(A30="","",I30-J30)</x:f>
      </x:c>
      <x:c r="L30" s="118"/>
      <x:c r="M30" s="118"/>
      <x:c r="N30" s="118"/>
      <x:c r="O30" s="118"/>
      <x:c r="P30" s="118"/>
    </x:row>
    <x:row r="31">
      <x:c r="A31" s="118"/>
      <x:c r="B31" s="118"/>
      <x:c r="C31" s="118"/>
      <x:c r="D31" s="118"/>
      <x:c r="E31" s="118"/>
      <x:c r="F31" s="118"/>
      <x:c r="G31" s="118"/>
      <x:c r="H31" s="120"/>
      <x:c r="I31" s="122"/>
      <x:c r="J31" s="122"/>
      <x:c r="K31" s="129" t="str">
        <x:f>IF(A31="","",I31-J31)</x:f>
      </x:c>
      <x:c r="L31" s="118"/>
      <x:c r="M31" s="118"/>
      <x:c r="N31" s="118"/>
      <x:c r="O31" s="118"/>
      <x:c r="P31" s="118"/>
    </x:row>
    <x:row r="32">
      <x:c r="A32" s="118"/>
      <x:c r="B32" s="118"/>
      <x:c r="C32" s="118"/>
      <x:c r="D32" s="118"/>
      <x:c r="E32" s="118"/>
      <x:c r="F32" s="118"/>
      <x:c r="G32" s="118"/>
      <x:c r="H32" s="120"/>
      <x:c r="I32" s="122"/>
      <x:c r="J32" s="122"/>
      <x:c r="K32" s="129" t="str">
        <x:f>IF(A32="","",I32-J32)</x:f>
      </x:c>
      <x:c r="L32" s="118"/>
      <x:c r="M32" s="118"/>
      <x:c r="N32" s="118"/>
      <x:c r="O32" s="118"/>
      <x:c r="P32" s="118"/>
    </x:row>
    <x:row r="33">
      <x:c r="A33" s="118"/>
      <x:c r="B33" s="118"/>
      <x:c r="C33" s="118"/>
      <x:c r="D33" s="118"/>
      <x:c r="E33" s="118"/>
      <x:c r="F33" s="118"/>
      <x:c r="G33" s="118"/>
      <x:c r="H33" s="120"/>
      <x:c r="I33" s="122"/>
      <x:c r="J33" s="122"/>
      <x:c r="K33" s="129" t="str">
        <x:f>IF(A33="","",I33-J33)</x:f>
      </x:c>
      <x:c r="L33" s="118"/>
      <x:c r="M33" s="118"/>
      <x:c r="N33" s="118"/>
      <x:c r="O33" s="118"/>
      <x:c r="P33" s="118"/>
    </x:row>
    <x:row r="34">
      <x:c r="A34" s="118"/>
      <x:c r="B34" s="118"/>
      <x:c r="C34" s="118"/>
      <x:c r="D34" s="118"/>
      <x:c r="E34" s="118"/>
      <x:c r="F34" s="118"/>
      <x:c r="G34" s="118"/>
      <x:c r="H34" s="120"/>
      <x:c r="I34" s="122"/>
      <x:c r="J34" s="122"/>
      <x:c r="K34" s="129" t="str">
        <x:f>IF(A34="","",I34-J34)</x:f>
      </x:c>
      <x:c r="L34" s="118"/>
      <x:c r="M34" s="118"/>
      <x:c r="N34" s="118"/>
      <x:c r="O34" s="118"/>
      <x:c r="P34" s="118"/>
    </x:row>
    <x:row r="35">
      <x:c r="A35" s="118"/>
      <x:c r="B35" s="118"/>
      <x:c r="C35" s="118"/>
      <x:c r="D35" s="118"/>
      <x:c r="E35" s="118"/>
      <x:c r="F35" s="118"/>
      <x:c r="G35" s="118"/>
      <x:c r="H35" s="120"/>
      <x:c r="I35" s="122"/>
      <x:c r="J35" s="122"/>
      <x:c r="K35" s="129" t="str">
        <x:f>IF(A35="","",I35-J35)</x:f>
      </x:c>
      <x:c r="L35" s="118"/>
      <x:c r="M35" s="118"/>
      <x:c r="N35" s="118"/>
      <x:c r="O35" s="118"/>
      <x:c r="P35" s="118"/>
    </x:row>
    <x:row r="36">
      <x:c r="A36" s="118"/>
      <x:c r="B36" s="118"/>
      <x:c r="C36" s="118"/>
      <x:c r="D36" s="118"/>
      <x:c r="E36" s="118"/>
      <x:c r="F36" s="118"/>
      <x:c r="G36" s="118"/>
      <x:c r="H36" s="120"/>
      <x:c r="I36" s="122"/>
      <x:c r="J36" s="122"/>
      <x:c r="K36" s="129" t="str">
        <x:f>IF(A36="","",I36-J36)</x:f>
      </x:c>
      <x:c r="L36" s="118"/>
      <x:c r="M36" s="118"/>
      <x:c r="N36" s="118"/>
      <x:c r="O36" s="118"/>
      <x:c r="P36" s="118"/>
    </x:row>
    <x:row r="37">
      <x:c r="A37" s="118"/>
      <x:c r="B37" s="118"/>
      <x:c r="C37" s="118"/>
      <x:c r="D37" s="118"/>
      <x:c r="E37" s="118"/>
      <x:c r="F37" s="118"/>
      <x:c r="G37" s="118"/>
      <x:c r="H37" s="120"/>
      <x:c r="I37" s="122"/>
      <x:c r="J37" s="122"/>
      <x:c r="K37" s="129" t="str">
        <x:f>IF(A37="","",I37-J37)</x:f>
      </x:c>
      <x:c r="L37" s="118"/>
      <x:c r="M37" s="118"/>
      <x:c r="N37" s="118"/>
      <x:c r="O37" s="118"/>
      <x:c r="P37" s="118"/>
    </x:row>
    <x:row r="38">
      <x:c r="A38" s="118"/>
      <x:c r="B38" s="118"/>
      <x:c r="C38" s="118"/>
      <x:c r="D38" s="118"/>
      <x:c r="E38" s="118"/>
      <x:c r="F38" s="118"/>
      <x:c r="G38" s="118"/>
      <x:c r="H38" s="120"/>
      <x:c r="I38" s="122"/>
      <x:c r="J38" s="122"/>
      <x:c r="K38" s="129" t="str">
        <x:f>IF(A38="","",I38-J38)</x:f>
      </x:c>
      <x:c r="L38" s="118"/>
      <x:c r="M38" s="118"/>
      <x:c r="N38" s="118"/>
      <x:c r="O38" s="118"/>
      <x:c r="P38" s="118"/>
    </x:row>
    <x:row r="39">
      <x:c r="A39" s="118"/>
      <x:c r="B39" s="118"/>
      <x:c r="C39" s="118"/>
      <x:c r="D39" s="118"/>
      <x:c r="E39" s="118"/>
      <x:c r="F39" s="118"/>
      <x:c r="G39" s="118"/>
      <x:c r="H39" s="120"/>
      <x:c r="I39" s="122"/>
      <x:c r="J39" s="122"/>
      <x:c r="K39" s="129" t="str">
        <x:f>IF(A39="","",I39-J39)</x:f>
      </x:c>
      <x:c r="L39" s="118"/>
      <x:c r="M39" s="118"/>
      <x:c r="N39" s="118"/>
      <x:c r="O39" s="118"/>
      <x:c r="P39" s="118"/>
    </x:row>
    <x:row r="40">
      <x:c r="A40" s="118"/>
      <x:c r="B40" s="118"/>
      <x:c r="C40" s="118"/>
      <x:c r="D40" s="118"/>
      <x:c r="E40" s="118"/>
      <x:c r="F40" s="118"/>
      <x:c r="G40" s="118"/>
      <x:c r="H40" s="120"/>
      <x:c r="I40" s="122"/>
      <x:c r="J40" s="122"/>
      <x:c r="K40" s="129" t="str">
        <x:f>IF(A40="","",I40-J40)</x:f>
      </x:c>
      <x:c r="L40" s="118"/>
      <x:c r="M40" s="118"/>
      <x:c r="N40" s="118"/>
      <x:c r="O40" s="118"/>
      <x:c r="P40" s="118"/>
    </x:row>
    <x:row r="41">
      <x:c r="A41" s="118"/>
      <x:c r="B41" s="118"/>
      <x:c r="C41" s="118"/>
      <x:c r="D41" s="118"/>
      <x:c r="E41" s="118"/>
      <x:c r="F41" s="118"/>
      <x:c r="G41" s="118"/>
      <x:c r="H41" s="120"/>
      <x:c r="I41" s="122"/>
      <x:c r="J41" s="122"/>
      <x:c r="K41" s="129" t="str">
        <x:f>IF(A41="","",I41-J41)</x:f>
      </x:c>
      <x:c r="L41" s="118"/>
      <x:c r="M41" s="118"/>
      <x:c r="N41" s="118"/>
      <x:c r="O41" s="118"/>
      <x:c r="P41" s="118"/>
    </x:row>
    <x:row r="42">
      <x:c r="A42" s="118"/>
      <x:c r="B42" s="118"/>
      <x:c r="C42" s="118"/>
      <x:c r="D42" s="118"/>
      <x:c r="E42" s="118"/>
      <x:c r="F42" s="118"/>
      <x:c r="G42" s="118"/>
      <x:c r="H42" s="120"/>
      <x:c r="I42" s="122"/>
      <x:c r="J42" s="122"/>
      <x:c r="K42" s="129" t="str">
        <x:f>IF(A42="","",I42-J42)</x:f>
      </x:c>
      <x:c r="L42" s="118"/>
      <x:c r="M42" s="118"/>
      <x:c r="N42" s="118"/>
      <x:c r="O42" s="118"/>
      <x:c r="P42" s="118"/>
    </x:row>
    <x:row r="43">
      <x:c r="A43" s="118"/>
      <x:c r="B43" s="118"/>
      <x:c r="C43" s="118"/>
      <x:c r="D43" s="118"/>
      <x:c r="E43" s="118"/>
      <x:c r="F43" s="118"/>
      <x:c r="G43" s="118"/>
      <x:c r="H43" s="120"/>
      <x:c r="I43" s="122"/>
      <x:c r="J43" s="122"/>
      <x:c r="K43" s="129" t="str">
        <x:f>IF(A43="","",I43-J43)</x:f>
      </x:c>
      <x:c r="L43" s="118"/>
      <x:c r="M43" s="118"/>
      <x:c r="N43" s="118"/>
      <x:c r="O43" s="118"/>
      <x:c r="P43" s="118"/>
    </x:row>
    <x:row r="44">
      <x:c r="A44" s="118"/>
      <x:c r="B44" s="118"/>
      <x:c r="C44" s="118"/>
      <x:c r="D44" s="118"/>
      <x:c r="E44" s="118"/>
      <x:c r="F44" s="118"/>
      <x:c r="G44" s="118"/>
      <x:c r="H44" s="120"/>
      <x:c r="I44" s="122"/>
      <x:c r="J44" s="122"/>
      <x:c r="K44" s="129" t="str">
        <x:f>IF(A44="","",I44-J44)</x:f>
      </x:c>
      <x:c r="L44" s="118"/>
      <x:c r="M44" s="118"/>
      <x:c r="N44" s="118"/>
      <x:c r="O44" s="118"/>
      <x:c r="P44" s="118"/>
    </x:row>
    <x:row r="45">
      <x:c r="A45" s="118"/>
      <x:c r="B45" s="118"/>
      <x:c r="C45" s="118"/>
      <x:c r="D45" s="118"/>
      <x:c r="E45" s="118"/>
      <x:c r="F45" s="118"/>
      <x:c r="G45" s="118"/>
      <x:c r="H45" s="120"/>
      <x:c r="I45" s="122"/>
      <x:c r="J45" s="122"/>
      <x:c r="K45" s="129" t="str">
        <x:f>IF(A45="","",I45-J45)</x:f>
      </x:c>
      <x:c r="L45" s="118"/>
      <x:c r="M45" s="118"/>
      <x:c r="N45" s="118"/>
      <x:c r="O45" s="118"/>
      <x:c r="P45" s="118"/>
    </x:row>
    <x:row r="46">
      <x:c r="A46" s="118"/>
      <x:c r="B46" s="118"/>
      <x:c r="C46" s="118"/>
      <x:c r="D46" s="118"/>
      <x:c r="E46" s="118"/>
      <x:c r="F46" s="118"/>
      <x:c r="G46" s="118"/>
      <x:c r="H46" s="120"/>
      <x:c r="I46" s="122"/>
      <x:c r="J46" s="122"/>
      <x:c r="K46" s="129" t="str">
        <x:f>IF(A46="","",I46-J46)</x:f>
      </x:c>
      <x:c r="L46" s="118"/>
      <x:c r="M46" s="118"/>
      <x:c r="N46" s="118"/>
      <x:c r="O46" s="118"/>
      <x:c r="P46" s="118"/>
    </x:row>
    <x:row r="47">
      <x:c r="A47" s="118"/>
      <x:c r="B47" s="118"/>
      <x:c r="C47" s="118"/>
      <x:c r="D47" s="118"/>
      <x:c r="E47" s="118"/>
      <x:c r="F47" s="118"/>
      <x:c r="G47" s="118"/>
      <x:c r="H47" s="120"/>
      <x:c r="I47" s="122"/>
      <x:c r="J47" s="122"/>
      <x:c r="K47" s="129" t="str">
        <x:f>IF(A47="","",I47-J47)</x:f>
      </x:c>
      <x:c r="L47" s="118"/>
      <x:c r="M47" s="118"/>
      <x:c r="N47" s="118"/>
      <x:c r="O47" s="118"/>
      <x:c r="P47" s="118"/>
    </x:row>
    <x:row r="48">
      <x:c r="A48" s="118"/>
      <x:c r="B48" s="118"/>
      <x:c r="C48" s="118"/>
      <x:c r="D48" s="118"/>
      <x:c r="E48" s="118"/>
      <x:c r="F48" s="118"/>
      <x:c r="G48" s="118"/>
      <x:c r="H48" s="120"/>
      <x:c r="I48" s="122"/>
      <x:c r="J48" s="122"/>
      <x:c r="K48" s="129" t="str">
        <x:f>IF(A48="","",I48-J48)</x:f>
      </x:c>
      <x:c r="L48" s="118"/>
      <x:c r="M48" s="118"/>
      <x:c r="N48" s="118"/>
      <x:c r="O48" s="118"/>
      <x:c r="P48" s="118"/>
    </x:row>
    <x:row r="49">
      <x:c r="A49" s="118"/>
      <x:c r="B49" s="118"/>
      <x:c r="C49" s="118"/>
      <x:c r="D49" s="118"/>
      <x:c r="E49" s="118"/>
      <x:c r="F49" s="118"/>
      <x:c r="G49" s="118"/>
      <x:c r="H49" s="120"/>
      <x:c r="I49" s="122"/>
      <x:c r="J49" s="122"/>
      <x:c r="K49" s="129" t="str">
        <x:f>IF(A49="","",I49-J49)</x:f>
      </x:c>
      <x:c r="L49" s="118"/>
      <x:c r="M49" s="118"/>
      <x:c r="N49" s="118"/>
      <x:c r="O49" s="118"/>
      <x:c r="P49" s="118"/>
    </x:row>
    <x:row r="50">
      <x:c r="A50" s="118"/>
      <x:c r="B50" s="118"/>
      <x:c r="C50" s="118"/>
      <x:c r="D50" s="118"/>
      <x:c r="E50" s="118"/>
      <x:c r="F50" s="118"/>
      <x:c r="G50" s="118"/>
      <x:c r="H50" s="120"/>
      <x:c r="I50" s="122"/>
      <x:c r="J50" s="122"/>
      <x:c r="K50" s="129" t="str">
        <x:f>IF(A50="","",I50-J50)</x:f>
      </x:c>
      <x:c r="L50" s="118"/>
      <x:c r="M50" s="118"/>
      <x:c r="N50" s="118"/>
      <x:c r="O50" s="118"/>
      <x:c r="P50" s="118"/>
    </x:row>
    <x:row r="51">
      <x:c r="A51" s="118"/>
      <x:c r="B51" s="118"/>
      <x:c r="C51" s="118"/>
      <x:c r="D51" s="118"/>
      <x:c r="E51" s="118"/>
      <x:c r="F51" s="118"/>
      <x:c r="G51" s="118"/>
      <x:c r="H51" s="120"/>
      <x:c r="I51" s="122"/>
      <x:c r="J51" s="122"/>
      <x:c r="K51" s="129" t="str">
        <x:f>IF(A51="","",I51-J51)</x:f>
      </x:c>
      <x:c r="L51" s="118"/>
      <x:c r="M51" s="118"/>
      <x:c r="N51" s="118"/>
      <x:c r="O51" s="118"/>
      <x:c r="P51" s="118"/>
    </x:row>
    <x:row r="52">
      <x:c r="A52" s="118"/>
      <x:c r="B52" s="118"/>
      <x:c r="C52" s="118"/>
      <x:c r="D52" s="118"/>
      <x:c r="E52" s="118"/>
      <x:c r="F52" s="118"/>
      <x:c r="G52" s="118"/>
      <x:c r="H52" s="120"/>
      <x:c r="I52" s="122"/>
      <x:c r="J52" s="122"/>
      <x:c r="K52" s="129" t="str">
        <x:f>IF(A52="","",I52-J52)</x:f>
      </x:c>
      <x:c r="L52" s="118"/>
      <x:c r="M52" s="118"/>
      <x:c r="N52" s="118"/>
      <x:c r="O52" s="118"/>
      <x:c r="P52" s="118"/>
    </x:row>
    <x:row r="53">
      <x:c r="A53" s="118"/>
      <x:c r="B53" s="118"/>
      <x:c r="C53" s="118"/>
      <x:c r="D53" s="118"/>
      <x:c r="E53" s="118"/>
      <x:c r="F53" s="118"/>
      <x:c r="G53" s="118"/>
      <x:c r="H53" s="120"/>
      <x:c r="I53" s="122"/>
      <x:c r="J53" s="122"/>
      <x:c r="K53" s="129" t="str">
        <x:f>IF(A53="","",I53-J53)</x:f>
      </x:c>
      <x:c r="L53" s="118"/>
      <x:c r="M53" s="118"/>
      <x:c r="N53" s="118"/>
      <x:c r="O53" s="118"/>
      <x:c r="P53" s="118"/>
    </x:row>
    <x:row r="54">
      <x:c r="A54" s="118"/>
      <x:c r="B54" s="118"/>
      <x:c r="C54" s="118"/>
      <x:c r="D54" s="118"/>
      <x:c r="E54" s="118"/>
      <x:c r="F54" s="118"/>
      <x:c r="G54" s="118"/>
      <x:c r="H54" s="120"/>
      <x:c r="I54" s="122"/>
      <x:c r="J54" s="122"/>
      <x:c r="K54" s="129" t="str">
        <x:f>IF(A54="","",I54-J54)</x:f>
      </x:c>
      <x:c r="L54" s="118"/>
      <x:c r="M54" s="118"/>
      <x:c r="N54" s="118"/>
      <x:c r="O54" s="118"/>
      <x:c r="P54" s="118"/>
    </x:row>
    <x:row r="55">
      <x:c r="A55" s="118"/>
      <x:c r="B55" s="118"/>
      <x:c r="C55" s="118"/>
      <x:c r="D55" s="118"/>
      <x:c r="E55" s="118"/>
      <x:c r="F55" s="118"/>
      <x:c r="G55" s="118"/>
      <x:c r="H55" s="120"/>
      <x:c r="I55" s="122"/>
      <x:c r="J55" s="122"/>
      <x:c r="K55" s="129" t="str">
        <x:f>IF(A55="","",I55-J55)</x:f>
      </x:c>
      <x:c r="L55" s="118"/>
      <x:c r="M55" s="118"/>
      <x:c r="N55" s="118"/>
      <x:c r="O55" s="118"/>
      <x:c r="P55" s="118"/>
    </x:row>
    <x:row r="56">
      <x:c r="A56" s="118"/>
      <x:c r="B56" s="118"/>
      <x:c r="C56" s="118"/>
      <x:c r="D56" s="118"/>
      <x:c r="E56" s="118"/>
      <x:c r="F56" s="118"/>
      <x:c r="G56" s="118"/>
      <x:c r="H56" s="120"/>
      <x:c r="I56" s="122"/>
      <x:c r="J56" s="122"/>
      <x:c r="K56" s="129" t="str">
        <x:f>IF(A56="","",I56-J56)</x:f>
      </x:c>
      <x:c r="L56" s="118"/>
      <x:c r="M56" s="118"/>
      <x:c r="N56" s="118"/>
      <x:c r="O56" s="118"/>
      <x:c r="P56" s="118"/>
    </x:row>
    <x:row r="57">
      <x:c r="A57" s="118"/>
      <x:c r="B57" s="118"/>
      <x:c r="C57" s="118"/>
      <x:c r="D57" s="118"/>
      <x:c r="E57" s="118"/>
      <x:c r="F57" s="118"/>
      <x:c r="G57" s="118"/>
      <x:c r="H57" s="120"/>
      <x:c r="I57" s="122"/>
      <x:c r="J57" s="122"/>
      <x:c r="K57" s="129" t="str">
        <x:f>IF(A57="","",I57-J57)</x:f>
      </x:c>
      <x:c r="L57" s="118"/>
      <x:c r="M57" s="118"/>
      <x:c r="N57" s="118"/>
      <x:c r="O57" s="118"/>
      <x:c r="P57" s="118"/>
    </x:row>
    <x:row r="58">
      <x:c r="A58" s="118"/>
      <x:c r="B58" s="118"/>
      <x:c r="C58" s="118"/>
      <x:c r="D58" s="118"/>
      <x:c r="E58" s="118"/>
      <x:c r="F58" s="118"/>
      <x:c r="G58" s="118"/>
      <x:c r="H58" s="120"/>
      <x:c r="I58" s="122"/>
      <x:c r="J58" s="122"/>
      <x:c r="K58" s="129" t="str">
        <x:f>IF(A58="","",I58-J58)</x:f>
      </x:c>
      <x:c r="L58" s="118"/>
      <x:c r="M58" s="118"/>
      <x:c r="N58" s="118"/>
      <x:c r="O58" s="118"/>
      <x:c r="P58" s="118"/>
    </x:row>
    <x:row r="59">
      <x:c r="A59" s="118"/>
      <x:c r="B59" s="118"/>
      <x:c r="C59" s="118"/>
      <x:c r="D59" s="118"/>
      <x:c r="E59" s="118"/>
      <x:c r="F59" s="118"/>
      <x:c r="G59" s="118"/>
      <x:c r="H59" s="120"/>
      <x:c r="I59" s="122"/>
      <x:c r="J59" s="122"/>
      <x:c r="K59" s="129" t="str">
        <x:f>IF(A59="","",I59-J59)</x:f>
      </x:c>
      <x:c r="L59" s="118"/>
      <x:c r="M59" s="118"/>
      <x:c r="N59" s="118"/>
      <x:c r="O59" s="118"/>
      <x:c r="P59" s="118"/>
    </x:row>
    <x:row r="60">
      <x:c r="A60" s="118"/>
      <x:c r="B60" s="118"/>
      <x:c r="C60" s="118"/>
      <x:c r="D60" s="118"/>
      <x:c r="E60" s="118"/>
      <x:c r="F60" s="118"/>
      <x:c r="G60" s="118"/>
      <x:c r="H60" s="120"/>
      <x:c r="I60" s="122"/>
      <x:c r="J60" s="122"/>
      <x:c r="K60" s="129" t="str">
        <x:f>IF(A60="","",I60-J60)</x:f>
      </x:c>
      <x:c r="L60" s="118"/>
      <x:c r="M60" s="118"/>
      <x:c r="N60" s="118"/>
      <x:c r="O60" s="118"/>
      <x:c r="P60" s="118"/>
    </x:row>
    <x:row r="61">
      <x:c r="A61" s="118"/>
      <x:c r="B61" s="118"/>
      <x:c r="C61" s="118"/>
      <x:c r="D61" s="118"/>
      <x:c r="E61" s="118"/>
      <x:c r="F61" s="118"/>
      <x:c r="G61" s="118"/>
      <x:c r="H61" s="120"/>
      <x:c r="I61" s="122"/>
      <x:c r="J61" s="122"/>
      <x:c r="K61" s="129" t="str">
        <x:f>IF(A61="","",I61-J61)</x:f>
      </x:c>
      <x:c r="L61" s="118"/>
      <x:c r="M61" s="118"/>
      <x:c r="N61" s="118"/>
      <x:c r="O61" s="118"/>
      <x:c r="P61" s="118"/>
    </x:row>
    <x:row r="62">
      <x:c r="A62" s="118"/>
      <x:c r="B62" s="118"/>
      <x:c r="C62" s="118"/>
      <x:c r="D62" s="118"/>
      <x:c r="E62" s="118"/>
      <x:c r="F62" s="118"/>
      <x:c r="G62" s="118"/>
      <x:c r="H62" s="120"/>
      <x:c r="I62" s="122"/>
      <x:c r="J62" s="122"/>
      <x:c r="K62" s="129" t="str">
        <x:f>IF(A62="","",I62-J62)</x:f>
      </x:c>
      <x:c r="L62" s="118"/>
      <x:c r="M62" s="118"/>
      <x:c r="N62" s="118"/>
      <x:c r="O62" s="118"/>
      <x:c r="P62" s="118"/>
    </x:row>
    <x:row r="63">
      <x:c r="A63" s="118"/>
      <x:c r="B63" s="118"/>
      <x:c r="C63" s="118"/>
      <x:c r="D63" s="118"/>
      <x:c r="E63" s="118"/>
      <x:c r="F63" s="118"/>
      <x:c r="G63" s="118"/>
      <x:c r="H63" s="120"/>
      <x:c r="I63" s="122"/>
      <x:c r="J63" s="122"/>
      <x:c r="K63" s="129" t="str">
        <x:f>IF(A63="","",I63-J63)</x:f>
      </x:c>
      <x:c r="L63" s="118"/>
      <x:c r="M63" s="118"/>
      <x:c r="N63" s="118"/>
      <x:c r="O63" s="118"/>
      <x:c r="P63" s="118"/>
    </x:row>
    <x:row r="64">
      <x:c r="A64" s="118"/>
      <x:c r="B64" s="118"/>
      <x:c r="C64" s="118"/>
      <x:c r="D64" s="118"/>
      <x:c r="E64" s="118"/>
      <x:c r="F64" s="118"/>
      <x:c r="G64" s="118"/>
      <x:c r="H64" s="120"/>
      <x:c r="I64" s="122"/>
      <x:c r="J64" s="122"/>
      <x:c r="K64" s="129" t="str">
        <x:f>IF(A64="","",I64-J64)</x:f>
      </x:c>
      <x:c r="L64" s="118"/>
      <x:c r="M64" s="118"/>
      <x:c r="N64" s="118"/>
      <x:c r="O64" s="118"/>
      <x:c r="P64" s="118"/>
    </x:row>
    <x:row r="65">
      <x:c r="A65" s="118"/>
      <x:c r="B65" s="118"/>
      <x:c r="C65" s="118"/>
      <x:c r="D65" s="118"/>
      <x:c r="E65" s="118"/>
      <x:c r="F65" s="118"/>
      <x:c r="G65" s="118"/>
      <x:c r="H65" s="120"/>
      <x:c r="I65" s="122"/>
      <x:c r="J65" s="122"/>
      <x:c r="K65" s="129" t="str">
        <x:f>IF(A65="","",I65-J65)</x:f>
      </x:c>
      <x:c r="L65" s="118"/>
      <x:c r="M65" s="118"/>
      <x:c r="N65" s="118"/>
      <x:c r="O65" s="118"/>
      <x:c r="P65" s="118"/>
    </x:row>
    <x:row r="66">
      <x:c r="A66" s="118"/>
      <x:c r="B66" s="118"/>
      <x:c r="C66" s="118"/>
      <x:c r="D66" s="118"/>
      <x:c r="E66" s="118"/>
      <x:c r="F66" s="118"/>
      <x:c r="G66" s="118"/>
      <x:c r="H66" s="120"/>
      <x:c r="I66" s="122"/>
      <x:c r="J66" s="122"/>
      <x:c r="K66" s="129" t="str">
        <x:f>IF(A66="","",I66-J66)</x:f>
      </x:c>
      <x:c r="L66" s="118"/>
      <x:c r="M66" s="118"/>
      <x:c r="N66" s="118"/>
      <x:c r="O66" s="118"/>
      <x:c r="P66" s="118"/>
    </x:row>
    <x:row r="67">
      <x:c r="A67" s="118"/>
      <x:c r="B67" s="118"/>
      <x:c r="C67" s="118"/>
      <x:c r="D67" s="118"/>
      <x:c r="E67" s="118"/>
      <x:c r="F67" s="118"/>
      <x:c r="G67" s="118"/>
      <x:c r="H67" s="120"/>
      <x:c r="I67" s="122"/>
      <x:c r="J67" s="122"/>
      <x:c r="K67" s="129" t="str">
        <x:f>IF(A67="","",I67-J67)</x:f>
      </x:c>
      <x:c r="L67" s="118"/>
      <x:c r="M67" s="118"/>
      <x:c r="N67" s="118"/>
      <x:c r="O67" s="118"/>
      <x:c r="P67" s="118"/>
    </x:row>
    <x:row r="68">
      <x:c r="A68" s="118"/>
      <x:c r="B68" s="118"/>
      <x:c r="C68" s="118"/>
      <x:c r="D68" s="118"/>
      <x:c r="E68" s="118"/>
      <x:c r="F68" s="118"/>
      <x:c r="G68" s="118"/>
      <x:c r="H68" s="120"/>
      <x:c r="I68" s="122"/>
      <x:c r="J68" s="122"/>
      <x:c r="K68" s="129" t="str">
        <x:f>IF(A68="","",I68-J68)</x:f>
      </x:c>
      <x:c r="L68" s="118"/>
      <x:c r="M68" s="118"/>
      <x:c r="N68" s="118"/>
      <x:c r="O68" s="118"/>
      <x:c r="P68" s="118"/>
    </x:row>
    <x:row r="69">
      <x:c r="A69" s="118"/>
      <x:c r="B69" s="118"/>
      <x:c r="C69" s="118"/>
      <x:c r="D69" s="118"/>
      <x:c r="E69" s="118"/>
      <x:c r="F69" s="118"/>
      <x:c r="G69" s="118"/>
      <x:c r="H69" s="120"/>
      <x:c r="I69" s="122"/>
      <x:c r="J69" s="122"/>
      <x:c r="K69" s="129" t="str">
        <x:f>IF(A69="","",I69-J69)</x:f>
      </x:c>
      <x:c r="L69" s="118"/>
      <x:c r="M69" s="118"/>
      <x:c r="N69" s="118"/>
      <x:c r="O69" s="118"/>
      <x:c r="P69" s="118"/>
    </x:row>
    <x:row r="70">
      <x:c r="A70" s="118"/>
      <x:c r="B70" s="118"/>
      <x:c r="C70" s="118"/>
      <x:c r="D70" s="118"/>
      <x:c r="E70" s="118"/>
      <x:c r="F70" s="118"/>
      <x:c r="G70" s="118"/>
      <x:c r="H70" s="120"/>
      <x:c r="I70" s="122"/>
      <x:c r="J70" s="122"/>
      <x:c r="K70" s="129" t="str">
        <x:f>IF(A70="","",I70-J70)</x:f>
      </x:c>
      <x:c r="L70" s="118"/>
      <x:c r="M70" s="118"/>
      <x:c r="N70" s="118"/>
      <x:c r="O70" s="118"/>
      <x:c r="P70" s="118"/>
    </x:row>
    <x:row r="71">
      <x:c r="A71" s="118"/>
      <x:c r="B71" s="118"/>
      <x:c r="C71" s="118"/>
      <x:c r="D71" s="118"/>
      <x:c r="E71" s="118"/>
      <x:c r="F71" s="118"/>
      <x:c r="G71" s="118"/>
      <x:c r="H71" s="120"/>
      <x:c r="I71" s="122"/>
      <x:c r="J71" s="122"/>
      <x:c r="K71" s="129" t="str">
        <x:f>IF(A71="","",I71-J71)</x:f>
      </x:c>
      <x:c r="L71" s="118"/>
      <x:c r="M71" s="118"/>
      <x:c r="N71" s="118"/>
      <x:c r="O71" s="118"/>
      <x:c r="P71" s="118"/>
    </x:row>
    <x:row r="72">
      <x:c r="A72" s="118"/>
      <x:c r="B72" s="118"/>
      <x:c r="C72" s="118"/>
      <x:c r="D72" s="118"/>
      <x:c r="E72" s="118"/>
      <x:c r="F72" s="118"/>
      <x:c r="G72" s="118"/>
      <x:c r="H72" s="120"/>
      <x:c r="I72" s="122"/>
      <x:c r="J72" s="122"/>
      <x:c r="K72" s="129" t="str">
        <x:f>IF(A72="","",I72-J72)</x:f>
      </x:c>
      <x:c r="L72" s="118"/>
      <x:c r="M72" s="118"/>
      <x:c r="N72" s="118"/>
      <x:c r="O72" s="118"/>
      <x:c r="P72" s="118"/>
    </x:row>
    <x:row r="73">
      <x:c r="A73" s="118"/>
      <x:c r="B73" s="118"/>
      <x:c r="C73" s="118"/>
      <x:c r="D73" s="118"/>
      <x:c r="E73" s="118"/>
      <x:c r="F73" s="118"/>
      <x:c r="G73" s="118"/>
      <x:c r="H73" s="120"/>
      <x:c r="I73" s="122"/>
      <x:c r="J73" s="122"/>
      <x:c r="K73" s="129" t="str">
        <x:f>IF(A73="","",I73-J73)</x:f>
      </x:c>
      <x:c r="L73" s="118"/>
      <x:c r="M73" s="118"/>
      <x:c r="N73" s="118"/>
      <x:c r="O73" s="118"/>
      <x:c r="P73" s="118"/>
    </x:row>
    <x:row r="74">
      <x:c r="A74" s="118"/>
      <x:c r="B74" s="118"/>
      <x:c r="C74" s="118"/>
      <x:c r="D74" s="118"/>
      <x:c r="E74" s="118"/>
      <x:c r="F74" s="118"/>
      <x:c r="G74" s="118"/>
      <x:c r="H74" s="120"/>
      <x:c r="I74" s="122"/>
      <x:c r="J74" s="122"/>
      <x:c r="K74" s="129" t="str">
        <x:f>IF(A74="","",I74-J74)</x:f>
      </x:c>
      <x:c r="L74" s="118"/>
      <x:c r="M74" s="118"/>
      <x:c r="N74" s="118"/>
      <x:c r="O74" s="118"/>
      <x:c r="P74" s="118"/>
    </x:row>
    <x:row r="75">
      <x:c r="A75" s="118"/>
      <x:c r="B75" s="118"/>
      <x:c r="C75" s="118"/>
      <x:c r="D75" s="118"/>
      <x:c r="E75" s="118"/>
      <x:c r="F75" s="118"/>
      <x:c r="G75" s="118"/>
      <x:c r="H75" s="120"/>
      <x:c r="I75" s="122"/>
      <x:c r="J75" s="122"/>
      <x:c r="K75" s="129" t="str">
        <x:f>IF(A75="","",I75-J75)</x:f>
      </x:c>
      <x:c r="L75" s="118"/>
      <x:c r="M75" s="118"/>
      <x:c r="N75" s="118"/>
      <x:c r="O75" s="118"/>
      <x:c r="P75" s="118"/>
    </x:row>
    <x:row r="76">
      <x:c r="A76" s="118"/>
      <x:c r="B76" s="118"/>
      <x:c r="C76" s="118"/>
      <x:c r="D76" s="118"/>
      <x:c r="E76" s="118"/>
      <x:c r="F76" s="118"/>
      <x:c r="G76" s="118"/>
      <x:c r="H76" s="120"/>
      <x:c r="I76" s="122"/>
      <x:c r="J76" s="122"/>
      <x:c r="K76" s="129" t="str">
        <x:f>IF(A76="","",I76-J76)</x:f>
      </x:c>
      <x:c r="L76" s="118"/>
      <x:c r="M76" s="118"/>
      <x:c r="N76" s="118"/>
      <x:c r="O76" s="118"/>
      <x:c r="P76" s="118"/>
    </x:row>
    <x:row r="77">
      <x:c r="A77" s="118"/>
      <x:c r="B77" s="118"/>
      <x:c r="C77" s="118"/>
      <x:c r="D77" s="118"/>
      <x:c r="E77" s="118"/>
      <x:c r="F77" s="118"/>
      <x:c r="G77" s="118"/>
      <x:c r="H77" s="120"/>
      <x:c r="I77" s="122"/>
      <x:c r="J77" s="122"/>
      <x:c r="K77" s="129" t="str">
        <x:f>IF(A77="","",I77-J77)</x:f>
      </x:c>
      <x:c r="L77" s="118"/>
      <x:c r="M77" s="118"/>
      <x:c r="N77" s="118"/>
      <x:c r="O77" s="118"/>
      <x:c r="P77" s="118"/>
    </x:row>
    <x:row r="78">
      <x:c r="A78" s="118"/>
      <x:c r="B78" s="118"/>
      <x:c r="C78" s="118"/>
      <x:c r="D78" s="118"/>
      <x:c r="E78" s="118"/>
      <x:c r="F78" s="118"/>
      <x:c r="G78" s="118"/>
      <x:c r="H78" s="120"/>
      <x:c r="I78" s="122"/>
      <x:c r="J78" s="122"/>
      <x:c r="K78" s="129" t="str">
        <x:f>IF(A78="","",I78-J78)</x:f>
      </x:c>
      <x:c r="L78" s="118"/>
      <x:c r="M78" s="118"/>
      <x:c r="N78" s="118"/>
      <x:c r="O78" s="118"/>
      <x:c r="P78" s="118"/>
    </x:row>
    <x:row r="79">
      <x:c r="A79" s="118"/>
      <x:c r="B79" s="118"/>
      <x:c r="C79" s="118"/>
      <x:c r="D79" s="118"/>
      <x:c r="E79" s="118"/>
      <x:c r="F79" s="118"/>
      <x:c r="G79" s="118"/>
      <x:c r="H79" s="120"/>
      <x:c r="I79" s="122"/>
      <x:c r="J79" s="122"/>
      <x:c r="K79" s="129" t="str">
        <x:f>IF(A79="","",I79-J79)</x:f>
      </x:c>
      <x:c r="L79" s="118"/>
      <x:c r="M79" s="118"/>
      <x:c r="N79" s="118"/>
      <x:c r="O79" s="118"/>
      <x:c r="P79" s="118"/>
    </x:row>
    <x:row r="80">
      <x:c r="A80" s="118"/>
      <x:c r="B80" s="118"/>
      <x:c r="C80" s="118"/>
      <x:c r="D80" s="118"/>
      <x:c r="E80" s="118"/>
      <x:c r="F80" s="118"/>
      <x:c r="G80" s="118"/>
      <x:c r="H80" s="120"/>
      <x:c r="I80" s="122"/>
      <x:c r="J80" s="122"/>
      <x:c r="K80" s="129" t="str">
        <x:f>IF(A80="","",I80-J80)</x:f>
      </x:c>
      <x:c r="L80" s="118"/>
      <x:c r="M80" s="118"/>
      <x:c r="N80" s="118"/>
      <x:c r="O80" s="118"/>
      <x:c r="P80" s="118"/>
    </x:row>
    <x:row r="81">
      <x:c r="A81" s="118"/>
      <x:c r="B81" s="118"/>
      <x:c r="C81" s="118"/>
      <x:c r="D81" s="118"/>
      <x:c r="E81" s="118"/>
      <x:c r="F81" s="118"/>
      <x:c r="G81" s="118"/>
      <x:c r="H81" s="120"/>
      <x:c r="I81" s="122"/>
      <x:c r="J81" s="122"/>
      <x:c r="K81" s="129" t="str">
        <x:f>IF(A81="","",I81-J81)</x:f>
      </x:c>
      <x:c r="L81" s="118"/>
      <x:c r="M81" s="118"/>
      <x:c r="N81" s="118"/>
      <x:c r="O81" s="118"/>
      <x:c r="P81" s="118"/>
    </x:row>
    <x:row r="82">
      <x:c r="A82" s="118"/>
      <x:c r="B82" s="118"/>
      <x:c r="C82" s="118"/>
      <x:c r="D82" s="118"/>
      <x:c r="E82" s="118"/>
      <x:c r="F82" s="118"/>
      <x:c r="G82" s="118"/>
      <x:c r="H82" s="120"/>
      <x:c r="I82" s="122"/>
      <x:c r="J82" s="122"/>
      <x:c r="K82" s="129" t="str">
        <x:f>IF(A82="","",I82-J82)</x:f>
      </x:c>
      <x:c r="L82" s="118"/>
      <x:c r="M82" s="118"/>
      <x:c r="N82" s="118"/>
      <x:c r="O82" s="118"/>
      <x:c r="P82" s="118"/>
    </x:row>
    <x:row r="83">
      <x:c r="A83" s="118"/>
      <x:c r="B83" s="118"/>
      <x:c r="C83" s="118"/>
      <x:c r="D83" s="118"/>
      <x:c r="E83" s="118"/>
      <x:c r="F83" s="118"/>
      <x:c r="G83" s="118"/>
      <x:c r="H83" s="120"/>
      <x:c r="I83" s="122"/>
      <x:c r="J83" s="122"/>
      <x:c r="K83" s="129" t="str">
        <x:f>IF(A83="","",I83-J83)</x:f>
      </x:c>
      <x:c r="L83" s="118"/>
      <x:c r="M83" s="118"/>
      <x:c r="N83" s="118"/>
      <x:c r="O83" s="118"/>
      <x:c r="P83" s="118"/>
    </x:row>
    <x:row r="84">
      <x:c r="A84" s="118"/>
      <x:c r="B84" s="118"/>
      <x:c r="C84" s="118"/>
      <x:c r="D84" s="118"/>
      <x:c r="E84" s="118"/>
      <x:c r="F84" s="118"/>
      <x:c r="G84" s="118"/>
      <x:c r="H84" s="120"/>
      <x:c r="I84" s="122"/>
      <x:c r="J84" s="122"/>
      <x:c r="K84" s="129" t="str">
        <x:f>IF(A84="","",I84-J84)</x:f>
      </x:c>
      <x:c r="L84" s="118"/>
      <x:c r="M84" s="118"/>
      <x:c r="N84" s="118"/>
      <x:c r="O84" s="118"/>
      <x:c r="P84" s="118"/>
    </x:row>
    <x:row r="85">
      <x:c r="A85" s="118"/>
      <x:c r="B85" s="118"/>
      <x:c r="C85" s="118"/>
      <x:c r="D85" s="118"/>
      <x:c r="E85" s="118"/>
      <x:c r="F85" s="118"/>
      <x:c r="G85" s="118"/>
      <x:c r="H85" s="120"/>
      <x:c r="I85" s="122"/>
      <x:c r="J85" s="122"/>
      <x:c r="K85" s="129" t="str">
        <x:f>IF(A85="","",I85-J85)</x:f>
      </x:c>
      <x:c r="L85" s="118"/>
      <x:c r="M85" s="118"/>
      <x:c r="N85" s="118"/>
      <x:c r="O85" s="118"/>
      <x:c r="P85" s="118"/>
    </x:row>
    <x:row r="86">
      <x:c r="A86" s="118"/>
      <x:c r="B86" s="118"/>
      <x:c r="C86" s="118"/>
      <x:c r="D86" s="118"/>
      <x:c r="E86" s="118"/>
      <x:c r="F86" s="118"/>
      <x:c r="G86" s="118"/>
      <x:c r="H86" s="120"/>
      <x:c r="I86" s="122"/>
      <x:c r="J86" s="122"/>
      <x:c r="K86" s="129" t="str">
        <x:f>IF(A86="","",I86-J86)</x:f>
      </x:c>
      <x:c r="L86" s="118"/>
      <x:c r="M86" s="118"/>
      <x:c r="N86" s="118"/>
      <x:c r="O86" s="118"/>
      <x:c r="P86" s="118"/>
    </x:row>
    <x:row r="87">
      <x:c r="A87" s="118"/>
      <x:c r="B87" s="118"/>
      <x:c r="C87" s="118"/>
      <x:c r="D87" s="118"/>
      <x:c r="E87" s="118"/>
      <x:c r="F87" s="118"/>
      <x:c r="G87" s="118"/>
      <x:c r="H87" s="120"/>
      <x:c r="I87" s="122"/>
      <x:c r="J87" s="122"/>
      <x:c r="K87" s="129" t="str">
        <x:f>IF(A87="","",I87-J87)</x:f>
      </x:c>
      <x:c r="L87" s="118"/>
      <x:c r="M87" s="118"/>
      <x:c r="N87" s="118"/>
      <x:c r="O87" s="118"/>
      <x:c r="P87" s="118"/>
    </x:row>
    <x:row r="88">
      <x:c r="A88" s="118"/>
      <x:c r="B88" s="118"/>
      <x:c r="C88" s="118"/>
      <x:c r="D88" s="118"/>
      <x:c r="E88" s="118"/>
      <x:c r="F88" s="118"/>
      <x:c r="G88" s="118"/>
      <x:c r="H88" s="120"/>
      <x:c r="I88" s="122"/>
      <x:c r="J88" s="122"/>
      <x:c r="K88" s="129" t="str">
        <x:f>IF(A88="","",I88-J88)</x:f>
      </x:c>
      <x:c r="L88" s="118"/>
      <x:c r="M88" s="118"/>
      <x:c r="N88" s="118"/>
      <x:c r="O88" s="118"/>
      <x:c r="P88" s="118"/>
    </x:row>
    <x:row r="89">
      <x:c r="A89" s="118"/>
      <x:c r="B89" s="118"/>
      <x:c r="C89" s="118"/>
      <x:c r="D89" s="118"/>
      <x:c r="E89" s="118"/>
      <x:c r="F89" s="118"/>
      <x:c r="G89" s="118"/>
      <x:c r="H89" s="120"/>
      <x:c r="I89" s="122"/>
      <x:c r="J89" s="122"/>
      <x:c r="K89" s="129" t="str">
        <x:f>IF(A89="","",I89-J89)</x:f>
      </x:c>
      <x:c r="L89" s="118"/>
      <x:c r="M89" s="118"/>
      <x:c r="N89" s="118"/>
      <x:c r="O89" s="118"/>
      <x:c r="P89" s="118"/>
    </x:row>
    <x:row r="90">
      <x:c r="A90" s="118"/>
      <x:c r="B90" s="118"/>
      <x:c r="C90" s="118"/>
      <x:c r="D90" s="118"/>
      <x:c r="E90" s="118"/>
      <x:c r="F90" s="118"/>
      <x:c r="G90" s="118"/>
      <x:c r="H90" s="120"/>
      <x:c r="I90" s="122"/>
      <x:c r="J90" s="122"/>
      <x:c r="K90" s="129" t="str">
        <x:f>IF(A90="","",I90-J90)</x:f>
      </x:c>
      <x:c r="L90" s="118"/>
      <x:c r="M90" s="118"/>
      <x:c r="N90" s="118"/>
      <x:c r="O90" s="118"/>
      <x:c r="P90" s="118"/>
    </x:row>
    <x:row r="91">
      <x:c r="A91" s="118"/>
      <x:c r="B91" s="118"/>
      <x:c r="C91" s="118"/>
      <x:c r="D91" s="118"/>
      <x:c r="E91" s="118"/>
      <x:c r="F91" s="118"/>
      <x:c r="G91" s="118"/>
      <x:c r="H91" s="120"/>
      <x:c r="I91" s="122"/>
      <x:c r="J91" s="122"/>
      <x:c r="K91" s="129" t="str">
        <x:f>IF(A91="","",I91-J91)</x:f>
      </x:c>
      <x:c r="L91" s="118"/>
      <x:c r="M91" s="118"/>
      <x:c r="N91" s="118"/>
      <x:c r="O91" s="118"/>
      <x:c r="P91" s="118"/>
    </x:row>
    <x:row r="92">
      <x:c r="A92" s="118"/>
      <x:c r="B92" s="118"/>
      <x:c r="C92" s="118"/>
      <x:c r="D92" s="118"/>
      <x:c r="E92" s="118"/>
      <x:c r="F92" s="118"/>
      <x:c r="G92" s="118"/>
      <x:c r="H92" s="120"/>
      <x:c r="I92" s="122"/>
      <x:c r="J92" s="122"/>
      <x:c r="K92" s="129" t="str">
        <x:f>IF(A92="","",I92-J92)</x:f>
      </x:c>
      <x:c r="L92" s="118"/>
      <x:c r="M92" s="118"/>
      <x:c r="N92" s="118"/>
      <x:c r="O92" s="118"/>
      <x:c r="P92" s="118"/>
    </x:row>
    <x:row r="93">
      <x:c r="A93" s="118"/>
      <x:c r="B93" s="118"/>
      <x:c r="C93" s="118"/>
      <x:c r="D93" s="118"/>
      <x:c r="E93" s="118"/>
      <x:c r="F93" s="118"/>
      <x:c r="G93" s="118"/>
      <x:c r="H93" s="120"/>
      <x:c r="I93" s="122"/>
      <x:c r="J93" s="122"/>
      <x:c r="K93" s="129" t="str">
        <x:f>IF(A93="","",I93-J93)</x:f>
      </x:c>
      <x:c r="L93" s="118"/>
      <x:c r="M93" s="118"/>
      <x:c r="N93" s="118"/>
      <x:c r="O93" s="118"/>
      <x:c r="P93" s="118"/>
    </x:row>
    <x:row r="94">
      <x:c r="A94" s="118"/>
      <x:c r="B94" s="118"/>
      <x:c r="C94" s="118"/>
      <x:c r="D94" s="118"/>
      <x:c r="E94" s="118"/>
      <x:c r="F94" s="118"/>
      <x:c r="G94" s="118"/>
      <x:c r="H94" s="120"/>
      <x:c r="I94" s="122"/>
      <x:c r="J94" s="122"/>
      <x:c r="K94" s="129" t="str">
        <x:f>IF(A94="","",I94-J94)</x:f>
      </x:c>
      <x:c r="L94" s="118"/>
      <x:c r="M94" s="118"/>
      <x:c r="N94" s="118"/>
      <x:c r="O94" s="118"/>
      <x:c r="P94" s="118"/>
    </x:row>
    <x:row r="95">
      <x:c r="A95" s="118"/>
      <x:c r="B95" s="118"/>
      <x:c r="C95" s="118"/>
      <x:c r="D95" s="118"/>
      <x:c r="E95" s="118"/>
      <x:c r="F95" s="118"/>
      <x:c r="G95" s="118"/>
      <x:c r="H95" s="120"/>
      <x:c r="I95" s="122"/>
      <x:c r="J95" s="122"/>
      <x:c r="K95" s="129" t="str">
        <x:f>IF(A95="","",I95-J95)</x:f>
      </x:c>
      <x:c r="L95" s="118"/>
      <x:c r="M95" s="118"/>
      <x:c r="N95" s="118"/>
      <x:c r="O95" s="118"/>
      <x:c r="P95" s="118"/>
    </x:row>
    <x:row r="96">
      <x:c r="A96" s="118"/>
      <x:c r="B96" s="118"/>
      <x:c r="C96" s="118"/>
      <x:c r="D96" s="118"/>
      <x:c r="E96" s="118"/>
      <x:c r="F96" s="118"/>
      <x:c r="G96" s="118"/>
      <x:c r="H96" s="120"/>
      <x:c r="I96" s="122"/>
      <x:c r="J96" s="122"/>
      <x:c r="K96" s="129" t="str">
        <x:f>IF(A96="","",I96-J96)</x:f>
      </x:c>
      <x:c r="L96" s="118"/>
      <x:c r="M96" s="118"/>
      <x:c r="N96" s="118"/>
      <x:c r="O96" s="118"/>
      <x:c r="P96" s="118"/>
    </x:row>
    <x:row r="97">
      <x:c r="A97" s="118"/>
      <x:c r="B97" s="118"/>
      <x:c r="C97" s="118"/>
      <x:c r="D97" s="118"/>
      <x:c r="E97" s="118"/>
      <x:c r="F97" s="118"/>
      <x:c r="G97" s="118"/>
      <x:c r="H97" s="120"/>
      <x:c r="I97" s="122"/>
      <x:c r="J97" s="122"/>
      <x:c r="K97" s="129" t="str">
        <x:f>IF(A97="","",I97-J97)</x:f>
      </x:c>
      <x:c r="L97" s="118"/>
      <x:c r="M97" s="118"/>
      <x:c r="N97" s="118"/>
      <x:c r="O97" s="118"/>
      <x:c r="P97" s="118"/>
    </x:row>
    <x:row r="98">
      <x:c r="A98" s="118"/>
      <x:c r="B98" s="118"/>
      <x:c r="C98" s="118"/>
      <x:c r="D98" s="118"/>
      <x:c r="E98" s="118"/>
      <x:c r="F98" s="118"/>
      <x:c r="G98" s="118"/>
      <x:c r="H98" s="120"/>
      <x:c r="I98" s="122"/>
      <x:c r="J98" s="122"/>
      <x:c r="K98" s="129" t="str">
        <x:f>IF(A98="","",I98-J98)</x:f>
      </x:c>
      <x:c r="L98" s="118"/>
      <x:c r="M98" s="118"/>
      <x:c r="N98" s="118"/>
      <x:c r="O98" s="118"/>
      <x:c r="P98" s="118"/>
    </x:row>
    <x:row r="99">
      <x:c r="A99" s="118"/>
      <x:c r="B99" s="118"/>
      <x:c r="C99" s="118"/>
      <x:c r="D99" s="118"/>
      <x:c r="E99" s="118"/>
      <x:c r="F99" s="118"/>
      <x:c r="G99" s="118"/>
      <x:c r="H99" s="120"/>
      <x:c r="I99" s="122"/>
      <x:c r="J99" s="122"/>
      <x:c r="K99" s="129" t="str">
        <x:f>IF(A99="","",I99-J99)</x:f>
      </x:c>
      <x:c r="L99" s="118"/>
      <x:c r="M99" s="118"/>
      <x:c r="N99" s="118"/>
      <x:c r="O99" s="118"/>
      <x:c r="P99" s="118"/>
    </x:row>
    <x:row r="100">
      <x:c r="A100" s="118"/>
      <x:c r="B100" s="118"/>
      <x:c r="C100" s="118"/>
      <x:c r="D100" s="118"/>
      <x:c r="E100" s="118"/>
      <x:c r="F100" s="118"/>
      <x:c r="G100" s="118"/>
      <x:c r="H100" s="120"/>
      <x:c r="I100" s="122"/>
      <x:c r="J100" s="122"/>
      <x:c r="K100" s="129" t="str">
        <x:f>IF(A100="","",I100-J100)</x:f>
      </x:c>
      <x:c r="L100" s="118"/>
      <x:c r="M100" s="118"/>
      <x:c r="N100" s="118"/>
      <x:c r="O100" s="118"/>
      <x:c r="P100" s="118"/>
    </x:row>
    <x:row r="101">
      <x:c r="A101" s="118"/>
      <x:c r="B101" s="118"/>
      <x:c r="C101" s="118"/>
      <x:c r="D101" s="118"/>
      <x:c r="E101" s="118"/>
      <x:c r="F101" s="118"/>
      <x:c r="G101" s="118"/>
      <x:c r="H101" s="120"/>
      <x:c r="I101" s="122"/>
      <x:c r="J101" s="122"/>
      <x:c r="K101" s="129" t="str">
        <x:f>IF(A101="","",I101-J101)</x:f>
      </x:c>
      <x:c r="L101" s="118"/>
      <x:c r="M101" s="118"/>
      <x:c r="N101" s="118"/>
      <x:c r="O101" s="118"/>
      <x:c r="P101" s="118"/>
    </x:row>
    <x:row r="102">
      <x:c r="A102" s="118"/>
      <x:c r="B102" s="118"/>
      <x:c r="C102" s="118"/>
      <x:c r="D102" s="118"/>
      <x:c r="E102" s="118"/>
      <x:c r="F102" s="118"/>
      <x:c r="G102" s="118"/>
      <x:c r="H102" s="120"/>
      <x:c r="I102" s="122"/>
      <x:c r="J102" s="122"/>
      <x:c r="K102" s="129" t="str">
        <x:f>IF(A102="","",I102-J102)</x:f>
      </x:c>
      <x:c r="L102" s="118"/>
      <x:c r="M102" s="118"/>
      <x:c r="N102" s="118"/>
      <x:c r="O102" s="118"/>
      <x:c r="P102" s="118"/>
    </x:row>
    <x:row r="103">
      <x:c r="A103" s="118"/>
      <x:c r="B103" s="118"/>
      <x:c r="C103" s="118"/>
      <x:c r="D103" s="118"/>
      <x:c r="E103" s="118"/>
      <x:c r="F103" s="118"/>
      <x:c r="G103" s="118"/>
      <x:c r="H103" s="120"/>
      <x:c r="I103" s="122"/>
      <x:c r="J103" s="122"/>
      <x:c r="K103" s="129" t="str">
        <x:f>IF(A103="","",I103-J103)</x:f>
      </x:c>
      <x:c r="L103" s="118"/>
      <x:c r="M103" s="118"/>
      <x:c r="N103" s="118"/>
      <x:c r="O103" s="118"/>
      <x:c r="P103" s="118"/>
    </x:row>
    <x:row r="104">
      <x:c r="A104" s="118"/>
      <x:c r="B104" s="118"/>
      <x:c r="C104" s="118"/>
      <x:c r="D104" s="118"/>
      <x:c r="E104" s="118"/>
      <x:c r="F104" s="118"/>
      <x:c r="G104" s="118"/>
      <x:c r="H104" s="120"/>
      <x:c r="I104" s="122"/>
      <x:c r="J104" s="122"/>
      <x:c r="K104" s="129" t="str">
        <x:f>IF(A104="","",I104-J104)</x:f>
      </x:c>
      <x:c r="L104" s="118"/>
      <x:c r="M104" s="118"/>
      <x:c r="N104" s="118"/>
      <x:c r="O104" s="118"/>
      <x:c r="P104" s="118"/>
    </x:row>
    <x:row r="105">
      <x:c r="A105" s="118"/>
      <x:c r="B105" s="118"/>
      <x:c r="C105" s="118"/>
      <x:c r="D105" s="118"/>
      <x:c r="E105" s="118"/>
      <x:c r="F105" s="118"/>
      <x:c r="G105" s="118"/>
      <x:c r="H105" s="120"/>
      <x:c r="I105" s="122"/>
      <x:c r="J105" s="122"/>
      <x:c r="K105" s="129" t="str">
        <x:f>IF(A105="","",I105-J105)</x:f>
      </x:c>
      <x:c r="L105" s="118"/>
      <x:c r="M105" s="118"/>
      <x:c r="N105" s="118"/>
      <x:c r="O105" s="118"/>
      <x:c r="P105" s="118"/>
    </x:row>
    <x:row r="106">
      <x:c r="A106" s="118"/>
      <x:c r="B106" s="118"/>
      <x:c r="C106" s="118"/>
      <x:c r="D106" s="118"/>
      <x:c r="E106" s="118"/>
      <x:c r="F106" s="118"/>
      <x:c r="G106" s="118"/>
      <x:c r="H106" s="120"/>
      <x:c r="I106" s="122"/>
      <x:c r="J106" s="122"/>
      <x:c r="K106" s="129" t="str">
        <x:f>IF(A106="","",I106-J106)</x:f>
      </x:c>
      <x:c r="L106" s="118"/>
      <x:c r="M106" s="118"/>
      <x:c r="N106" s="118"/>
      <x:c r="O106" s="118"/>
      <x:c r="P106" s="118"/>
    </x:row>
  </x:sheetData>
  <x:mergeCells>
    <x:mergeCell ref="A1:P2"/>
    <x:mergeCell ref="A4:P4"/>
  </x:mergeCells>
  <x:dataValidations count="2">
    <x:dataValidation type="list" sqref="L7:L106">
      <x:formula1>"Temporal,Anulação/aditivo,Classificação,Painel sem execução,Execução sem Painel,Vínculo incerto,Duplicidade,Documentação pendente,Outra"</x:formula1>
    </x:dataValidation>
    <x:dataValidation type="list" sqref="P7:P106">
      <x:formula1>"Pendente,Esclarecida,Confirmada,Afastada,Inconclusiva"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6" hidden="0" customWidth="1"/>
    <x:col min="3" max="3" width="15" hidden="0" customWidth="1"/>
    <x:col min="4" max="4" width="15" hidden="0" customWidth="1"/>
    <x:col min="5" max="5" width="15" hidden="0" customWidth="1"/>
    <x:col min="6" max="6" width="14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25" hidden="0" customWidth="1"/>
    <x:col min="17" max="17" width="25" hidden="0" customWidth="1"/>
    <x:col min="18" max="18" width="25" hidden="0" customWidth="1"/>
    <x:col min="19" max="19" width="18" hidden="0" customWidth="1"/>
  </x:cols>
  <x:sheetData>
    <x:row r="1" ht="34" customHeight="1">
      <x:c r="A1" s="5" t="str">
        <x:v>Q01/Q06 - DISPONIBILIDADE DA DOTAÇÃO NA DATA DA CONTRATAÇÃO</x:v>
      </x:c>
      <x:c r="B1" s="5" t="str">
        <x:v>Q01/Q06 - DISPONIBILIDADE DA DOTAÇÃO NA DATA DA CONTRATAÇÃO</x:v>
      </x:c>
      <x:c r="C1" s="5" t="str">
        <x:v>Q01/Q06 - DISPONIBILIDADE DA DOTAÇÃO NA DATA DA CONTRATAÇÃO</x:v>
      </x:c>
      <x:c r="D1" s="5" t="str">
        <x:v>Q01/Q06 - DISPONIBILIDADE DA DOTAÇÃO NA DATA DA CONTRATAÇÃO</x:v>
      </x:c>
      <x:c r="E1" s="5" t="str">
        <x:v>Q01/Q06 - DISPONIBILIDADE DA DOTAÇÃO NA DATA DA CONTRATAÇÃO</x:v>
      </x:c>
      <x:c r="F1" s="5" t="str">
        <x:v>Q01/Q06 - DISPONIBILIDADE DA DOTAÇÃO NA DATA DA CONTRATAÇÃO</x:v>
      </x:c>
      <x:c r="G1" s="5" t="str">
        <x:v>Q01/Q06 - DISPONIBILIDADE DA DOTAÇÃO NA DATA DA CONTRATAÇÃO</x:v>
      </x:c>
      <x:c r="H1" s="5" t="str">
        <x:v>Q01/Q06 - DISPONIBILIDADE DA DOTAÇÃO NA DATA DA CONTRATAÇÃO</x:v>
      </x:c>
      <x:c r="I1" s="5" t="str">
        <x:v>Q01/Q06 - DISPONIBILIDADE DA DOTAÇÃO NA DATA DA CONTRATAÇÃO</x:v>
      </x:c>
      <x:c r="J1" s="5" t="str">
        <x:v>Q01/Q06 - DISPONIBILIDADE DA DOTAÇÃO NA DATA DA CONTRATAÇÃO</x:v>
      </x:c>
      <x:c r="K1" s="5" t="str">
        <x:v>Q01/Q06 - DISPONIBILIDADE DA DOTAÇÃO NA DATA DA CONTRATAÇÃO</x:v>
      </x:c>
      <x:c r="L1" s="5" t="str">
        <x:v>Q01/Q06 - DISPONIBILIDADE DA DOTAÇÃO NA DATA DA CONTRATAÇÃO</x:v>
      </x:c>
      <x:c r="M1" s="5" t="str">
        <x:v>Q01/Q06 - DISPONIBILIDADE DA DOTAÇÃO NA DATA DA CONTRATAÇÃO</x:v>
      </x:c>
      <x:c r="N1" s="5" t="str">
        <x:v>Q01/Q06 - DISPONIBILIDADE DA DOTAÇÃO NA DATA DA CONTRATAÇÃO</x:v>
      </x:c>
      <x:c r="O1" s="5" t="str">
        <x:v>Q01/Q06 - DISPONIBILIDADE DA DOTAÇÃO NA DATA DA CONTRATAÇÃO</x:v>
      </x:c>
      <x:c r="P1" s="5" t="str">
        <x:v>Q01/Q06 - DISPONIBILIDADE DA DOTAÇÃO NA DATA DA CONTRATAÇÃO</x:v>
      </x:c>
      <x:c r="Q1" s="5" t="str">
        <x:v>Q01/Q06 - DISPONIBILIDADE DA DOTAÇÃO NA DATA DA CONTRATAÇÃO</x:v>
      </x:c>
      <x:c r="R1" s="5" t="str">
        <x:v>Q01/Q06 - DISPONIBILIDADE DA DOTAÇÃO NA DATA DA CONTRATAÇÃO</x:v>
      </x:c>
      <x:c r="S1" s="5" t="str">
        <x:v>Q01/Q06 - DISPONIBILIDADE DA DOTAÇÃO NA DATA DA CONTRATAÇÃO</x:v>
      </x:c>
      <x:c r="T1" s="1"/>
      <x:c r="U1" s="1"/>
      <x:c r="V1" s="1"/>
      <x:c r="W1" s="1"/>
      <x:c r="X1" s="1"/>
      <x:c r="Y1" s="1"/>
      <x:c r="Z1" s="1"/>
    </x:row>
    <x:row r="2" ht="34" customHeight="1">
      <x:c r="A2" s="5" t="str">
        <x:v>Q01/Q06 - DISPONIBILIDADE DA DOTAÇÃO NA DATA DA CONTRATAÇÃO</x:v>
      </x:c>
      <x:c r="B2" s="5" t="str">
        <x:v>Q01/Q06 - DISPONIBILIDADE DA DOTAÇÃO NA DATA DA CONTRATAÇÃO</x:v>
      </x:c>
      <x:c r="C2" s="5" t="str">
        <x:v>Q01/Q06 - DISPONIBILIDADE DA DOTAÇÃO NA DATA DA CONTRATAÇÃO</x:v>
      </x:c>
      <x:c r="D2" s="5" t="str">
        <x:v>Q01/Q06 - DISPONIBILIDADE DA DOTAÇÃO NA DATA DA CONTRATAÇÃO</x:v>
      </x:c>
      <x:c r="E2" s="5" t="str">
        <x:v>Q01/Q06 - DISPONIBILIDADE DA DOTAÇÃO NA DATA DA CONTRATAÇÃO</x:v>
      </x:c>
      <x:c r="F2" s="5" t="str">
        <x:v>Q01/Q06 - DISPONIBILIDADE DA DOTAÇÃO NA DATA DA CONTRATAÇÃO</x:v>
      </x:c>
      <x:c r="G2" s="5" t="str">
        <x:v>Q01/Q06 - DISPONIBILIDADE DA DOTAÇÃO NA DATA DA CONTRATAÇÃO</x:v>
      </x:c>
      <x:c r="H2" s="5" t="str">
        <x:v>Q01/Q06 - DISPONIBILIDADE DA DOTAÇÃO NA DATA DA CONTRATAÇÃO</x:v>
      </x:c>
      <x:c r="I2" s="5" t="str">
        <x:v>Q01/Q06 - DISPONIBILIDADE DA DOTAÇÃO NA DATA DA CONTRATAÇÃO</x:v>
      </x:c>
      <x:c r="J2" s="5" t="str">
        <x:v>Q01/Q06 - DISPONIBILIDADE DA DOTAÇÃO NA DATA DA CONTRATAÇÃO</x:v>
      </x:c>
      <x:c r="K2" s="5" t="str">
        <x:v>Q01/Q06 - DISPONIBILIDADE DA DOTAÇÃO NA DATA DA CONTRATAÇÃO</x:v>
      </x:c>
      <x:c r="L2" s="5" t="str">
        <x:v>Q01/Q06 - DISPONIBILIDADE DA DOTAÇÃO NA DATA DA CONTRATAÇÃO</x:v>
      </x:c>
      <x:c r="M2" s="5" t="str">
        <x:v>Q01/Q06 - DISPONIBILIDADE DA DOTAÇÃO NA DATA DA CONTRATAÇÃO</x:v>
      </x:c>
      <x:c r="N2" s="5" t="str">
        <x:v>Q01/Q06 - DISPONIBILIDADE DA DOTAÇÃO NA DATA DA CONTRATAÇÃO</x:v>
      </x:c>
      <x:c r="O2" s="5" t="str">
        <x:v>Q01/Q06 - DISPONIBILIDADE DA DOTAÇÃO NA DATA DA CONTRATAÇÃO</x:v>
      </x:c>
      <x:c r="P2" s="5" t="str">
        <x:v>Q01/Q06 - DISPONIBILIDADE DA DOTAÇÃO NA DATA DA CONTRATAÇÃO</x:v>
      </x:c>
      <x:c r="Q2" s="5" t="str">
        <x:v>Q01/Q06 - DISPONIBILIDADE DA DOTAÇÃO NA DATA DA CONTRATAÇÃO</x:v>
      </x:c>
      <x:c r="R2" s="5" t="str">
        <x:v>Q01/Q06 - DISPONIBILIDADE DA DOTAÇÃO NA DATA DA CONTRATAÇÃO</x:v>
      </x:c>
      <x:c r="S2" s="5" t="str">
        <x:v>Q01/Q06 - DISPONIBILIDADE DA DOTAÇÃO NA DATA DA CONTRATAÇÃO</x:v>
      </x:c>
      <x:c r="T2" s="1"/>
      <x:c r="U2" s="1"/>
      <x:c r="V2" s="1"/>
      <x:c r="W2" s="1"/>
      <x:c r="X2" s="1"/>
      <x:c r="Y2" s="1"/>
      <x:c r="Z2" s="1"/>
    </x:row>
    <x:row r="4">
      <x:c r="A4" s="26" t="str">
        <x:v>Fórmula: saldo inicial do período + acréscimos - reduções = créditos do período; créditos - empenho líquido anterior = disponibilidade; disponibilidade - novas contratações = margem.</x:v>
      </x:c>
      <x:c r="B4" s="26" t="str">
        <x:v>Fórmula: saldo inicial do período + acréscimos - reduções = créditos do período; créditos - empenho líquido anterior = disponibilidade; disponibilidade - novas contratações = margem.</x:v>
      </x:c>
      <x:c r="C4" s="26" t="str">
        <x:v>Fórmula: saldo inicial do período + acréscimos - reduções = créditos do período; créditos - empenho líquido anterior = disponibilidade; disponibilidade - novas contratações = margem.</x:v>
      </x:c>
      <x:c r="D4" s="26" t="str">
        <x:v>Fórmula: saldo inicial do período + acréscimos - reduções = créditos do período; créditos - empenho líquido anterior = disponibilidade; disponibilidade - novas contratações = margem.</x:v>
      </x:c>
      <x:c r="E4" s="26" t="str">
        <x:v>Fórmula: saldo inicial do período + acréscimos - reduções = créditos do período; créditos - empenho líquido anterior = disponibilidade; disponibilidade - novas contratações = margem.</x:v>
      </x:c>
      <x:c r="F4" s="26" t="str">
        <x:v>Fórmula: saldo inicial do período + acréscimos - reduções = créditos do período; créditos - empenho líquido anterior = disponibilidade; disponibilidade - novas contratações = margem.</x:v>
      </x:c>
      <x:c r="G4" s="26" t="str">
        <x:v>Fórmula: saldo inicial do período + acréscimos - reduções = créditos do período; créditos - empenho líquido anterior = disponibilidade; disponibilidade - novas contratações = margem.</x:v>
      </x:c>
      <x:c r="H4" s="26" t="str">
        <x:v>Fórmula: saldo inicial do período + acréscimos - reduções = créditos do período; créditos - empenho líquido anterior = disponibilidade; disponibilidade - novas contratações = margem.</x:v>
      </x:c>
      <x:c r="I4" s="26" t="str">
        <x:v>Fórmula: saldo inicial do período + acréscimos - reduções = créditos do período; créditos - empenho líquido anterior = disponibilidade; disponibilidade - novas contratações = margem.</x:v>
      </x:c>
      <x:c r="J4" s="26" t="str">
        <x:v>Fórmula: saldo inicial do período + acréscimos - reduções = créditos do período; créditos - empenho líquido anterior = disponibilidade; disponibilidade - novas contratações = margem.</x:v>
      </x:c>
      <x:c r="K4" s="26" t="str">
        <x:v>Fórmula: saldo inicial do período + acréscimos - reduções = créditos do período; créditos - empenho líquido anterior = disponibilidade; disponibilidade - novas contratações = margem.</x:v>
      </x:c>
      <x:c r="L4" s="26" t="str">
        <x:v>Fórmula: saldo inicial do período + acréscimos - reduções = créditos do período; créditos - empenho líquido anterior = disponibilidade; disponibilidade - novas contratações = margem.</x:v>
      </x:c>
      <x:c r="M4" s="26" t="str">
        <x:v>Fórmula: saldo inicial do período + acréscimos - reduções = créditos do período; créditos - empenho líquido anterior = disponibilidade; disponibilidade - novas contratações = margem.</x:v>
      </x:c>
      <x:c r="N4" s="26" t="str">
        <x:v>Fórmula: saldo inicial do período + acréscimos - reduções = créditos do período; créditos - empenho líquido anterior = disponibilidade; disponibilidade - novas contratações = margem.</x:v>
      </x:c>
      <x:c r="O4" s="26" t="str">
        <x:v>Fórmula: saldo inicial do período + acréscimos - reduções = créditos do período; créditos - empenho líquido anterior = disponibilidade; disponibilidade - novas contratações = margem.</x:v>
      </x:c>
      <x:c r="P4" s="26" t="str">
        <x:v>Fórmula: saldo inicial do período + acréscimos - reduções = créditos do período; créditos - empenho líquido anterior = disponibilidade; disponibilidade - novas contratações = margem.</x:v>
      </x:c>
      <x:c r="Q4" s="26" t="str">
        <x:v>Fórmula: saldo inicial do período + acréscimos - reduções = créditos do período; créditos - empenho líquido anterior = disponibilidade; disponibilidade - novas contratações = margem.</x:v>
      </x:c>
      <x:c r="R4" s="26" t="str">
        <x:v>Fórmula: saldo inicial do período + acréscimos - reduções = créditos do período; créditos - empenho líquido anterior = disponibilidade; disponibilidade - novas contratações = margem.</x:v>
      </x:c>
      <x:c r="S4" s="26" t="str">
        <x:v>Fórmula: saldo inicial do período + acréscimos - reduções = créditos do período; créditos - empenho líquido anterior = disponibilidade; disponibilidade - novas contratações = margem.</x:v>
      </x:c>
    </x:row>
    <x:row r="6" ht="40" customHeight="1">
      <x:c r="A6" s="11" t="str">
        <x:v>ID teste</x:v>
      </x:c>
      <x:c r="B6" s="11" t="str">
        <x:v>Ação</x:v>
      </x:c>
      <x:c r="C6" s="11" t="str">
        <x:v>Elemento</x:v>
      </x:c>
      <x:c r="D6" s="11" t="str">
        <x:v>Detalhamento</x:v>
      </x:c>
      <x:c r="E6" s="11" t="str">
        <x:v>Fonte</x:v>
      </x:c>
      <x:c r="F6" s="11" t="str">
        <x:v>Data da contratação</x:v>
      </x:c>
      <x:c r="G6" s="11" t="str">
        <x:v>Crédito inicial LOA</x:v>
      </x:c>
      <x:c r="H6" s="11" t="str">
        <x:v>Saldo inicial do período</x:v>
      </x:c>
      <x:c r="I6" s="11" t="str">
        <x:v>Acréscimos até D-1</x:v>
      </x:c>
      <x:c r="J6" s="11" t="str">
        <x:v>Reduções até D-1</x:v>
      </x:c>
      <x:c r="K6" s="11" t="str">
        <x:v>Créditos do período</x:v>
      </x:c>
      <x:c r="L6" s="11" t="str">
        <x:v>Empenho líquido anterior</x:v>
      </x:c>
      <x:c r="M6" s="11" t="str">
        <x:v>Disponibilidade antes</x:v>
      </x:c>
      <x:c r="N6" s="11" t="str">
        <x:v>Contratações na data</x:v>
      </x:c>
      <x:c r="O6" s="11" t="str">
        <x:v>Margem após contratação</x:v>
      </x:c>
      <x:c r="P6" s="11" t="str">
        <x:v>Evidência LOA/PCMGE076</x:v>
      </x:c>
      <x:c r="Q6" s="11" t="str">
        <x:v>Evidência PCMGE065</x:v>
      </x:c>
      <x:c r="R6" s="11" t="str">
        <x:v>Evidência alterações</x:v>
      </x:c>
      <x:c r="S6" s="11" t="str">
        <x:v>Status</x:v>
      </x:c>
    </x:row>
    <x:row r="7">
      <x:c r="A7" s="117"/>
      <x:c r="B7" s="117"/>
      <x:c r="C7" s="117"/>
      <x:c r="D7" s="117"/>
      <x:c r="E7" s="117"/>
      <x:c r="F7" s="119"/>
      <x:c r="G7" s="121"/>
      <x:c r="H7" s="121"/>
      <x:c r="I7" s="121"/>
      <x:c r="J7" s="121"/>
      <x:c r="K7" s="128" t="str">
        <x:f>IF(A7="","",H7+I7-J7)</x:f>
      </x:c>
      <x:c r="L7" s="128" t="str">
        <x:f>IF(A7="","",SUMIFS('05_Execucao'!$O$7:$O$106,'05_Execucao'!$J$7:$J$106,B7,'05_Execucao'!$M$7:$M$106,E7,'05_Execucao'!$G$7:$G$106,"&lt;"&amp;F7))</x:f>
      </x:c>
      <x:c r="M7" s="128" t="str">
        <x:f>IF(A7="","",K7-L7)</x:f>
      </x:c>
      <x:c r="N7" s="128" t="str">
        <x:f>IF(A7="","",SUMIFS('03_Contratacoes'!$Q$7:$Q$106,'03_Contratacoes'!$K$7:$K$106,B7,'03_Contratacoes'!$N$7:$N$106,E7,'03_Contratacoes'!$I$7:$I$106,F7))</x:f>
      </x:c>
      <x:c r="O7" s="128" t="str">
        <x:f>IF(A7="","",M7-N7)</x:f>
      </x:c>
      <x:c r="P7" s="117"/>
      <x:c r="Q7" s="117"/>
      <x:c r="R7" s="117"/>
      <x:c r="S7" s="126" t="str">
        <x:f>IF(A7="","",IF(OR(B7="",E7="",F7="",P7="",Q7=""),"Não concluído",IF(O7&lt;0,"Não conforme",IF(AND((I7+J7)&lt;&gt;0,R7=""),"Com ressalvas","Conforme"))))</x:f>
      </x:c>
    </x:row>
    <x:row r="8">
      <x:c r="A8" s="118"/>
      <x:c r="B8" s="118"/>
      <x:c r="C8" s="118"/>
      <x:c r="D8" s="118"/>
      <x:c r="E8" s="118"/>
      <x:c r="F8" s="120"/>
      <x:c r="G8" s="122"/>
      <x:c r="H8" s="122"/>
      <x:c r="I8" s="122"/>
      <x:c r="J8" s="122"/>
      <x:c r="K8" s="129" t="str">
        <x:f>IF(A8="","",H8+I8-J8)</x:f>
      </x:c>
      <x:c r="L8" s="129" t="str">
        <x:f>IF(A8="","",SUMIFS('05_Execucao'!$O$7:$O$106,'05_Execucao'!$J$7:$J$106,B8,'05_Execucao'!$M$7:$M$106,E8,'05_Execucao'!$G$7:$G$106,"&lt;"&amp;F8))</x:f>
      </x:c>
      <x:c r="M8" s="129" t="str">
        <x:f>IF(A8="","",K8-L8)</x:f>
      </x:c>
      <x:c r="N8" s="129" t="str">
        <x:f>IF(A8="","",SUMIFS('03_Contratacoes'!$Q$7:$Q$106,'03_Contratacoes'!$K$7:$K$106,B8,'03_Contratacoes'!$N$7:$N$106,E8,'03_Contratacoes'!$I$7:$I$106,F8))</x:f>
      </x:c>
      <x:c r="O8" s="129" t="str">
        <x:f>IF(A8="","",M8-N8)</x:f>
      </x:c>
      <x:c r="P8" s="118"/>
      <x:c r="Q8" s="118"/>
      <x:c r="R8" s="118"/>
      <x:c r="S8" s="127" t="str">
        <x:f>IF(A8="","",IF(OR(B8="",E8="",F8="",P8="",Q8=""),"Não concluído",IF(O8&lt;0,"Não conforme",IF(AND((I8+J8)&lt;&gt;0,R8=""),"Com ressalvas","Conforme"))))</x:f>
      </x:c>
    </x:row>
    <x:row r="9">
      <x:c r="A9" s="118"/>
      <x:c r="B9" s="118"/>
      <x:c r="C9" s="118"/>
      <x:c r="D9" s="118"/>
      <x:c r="E9" s="118"/>
      <x:c r="F9" s="120"/>
      <x:c r="G9" s="122"/>
      <x:c r="H9" s="122"/>
      <x:c r="I9" s="122"/>
      <x:c r="J9" s="122"/>
      <x:c r="K9" s="129" t="str">
        <x:f>IF(A9="","",H9+I9-J9)</x:f>
      </x:c>
      <x:c r="L9" s="129" t="str">
        <x:f>IF(A9="","",SUMIFS('05_Execucao'!$O$7:$O$106,'05_Execucao'!$J$7:$J$106,B9,'05_Execucao'!$M$7:$M$106,E9,'05_Execucao'!$G$7:$G$106,"&lt;"&amp;F9))</x:f>
      </x:c>
      <x:c r="M9" s="129" t="str">
        <x:f>IF(A9="","",K9-L9)</x:f>
      </x:c>
      <x:c r="N9" s="129" t="str">
        <x:f>IF(A9="","",SUMIFS('03_Contratacoes'!$Q$7:$Q$106,'03_Contratacoes'!$K$7:$K$106,B9,'03_Contratacoes'!$N$7:$N$106,E9,'03_Contratacoes'!$I$7:$I$106,F9))</x:f>
      </x:c>
      <x:c r="O9" s="129" t="str">
        <x:f>IF(A9="","",M9-N9)</x:f>
      </x:c>
      <x:c r="P9" s="118"/>
      <x:c r="Q9" s="118"/>
      <x:c r="R9" s="118"/>
      <x:c r="S9" s="127" t="str">
        <x:f>IF(A9="","",IF(OR(B9="",E9="",F9="",P9="",Q9=""),"Não concluído",IF(O9&lt;0,"Não conforme",IF(AND((I9+J9)&lt;&gt;0,R9=""),"Com ressalvas","Conforme"))))</x:f>
      </x:c>
    </x:row>
    <x:row r="10">
      <x:c r="A10" s="118"/>
      <x:c r="B10" s="118"/>
      <x:c r="C10" s="118"/>
      <x:c r="D10" s="118"/>
      <x:c r="E10" s="118"/>
      <x:c r="F10" s="120"/>
      <x:c r="G10" s="122"/>
      <x:c r="H10" s="122"/>
      <x:c r="I10" s="122"/>
      <x:c r="J10" s="122"/>
      <x:c r="K10" s="129" t="str">
        <x:f>IF(A10="","",H10+I10-J10)</x:f>
      </x:c>
      <x:c r="L10" s="129" t="str">
        <x:f>IF(A10="","",SUMIFS('05_Execucao'!$O$7:$O$106,'05_Execucao'!$J$7:$J$106,B10,'05_Execucao'!$M$7:$M$106,E10,'05_Execucao'!$G$7:$G$106,"&lt;"&amp;F10))</x:f>
      </x:c>
      <x:c r="M10" s="129" t="str">
        <x:f>IF(A10="","",K10-L10)</x:f>
      </x:c>
      <x:c r="N10" s="129" t="str">
        <x:f>IF(A10="","",SUMIFS('03_Contratacoes'!$Q$7:$Q$106,'03_Contratacoes'!$K$7:$K$106,B10,'03_Contratacoes'!$N$7:$N$106,E10,'03_Contratacoes'!$I$7:$I$106,F10))</x:f>
      </x:c>
      <x:c r="O10" s="129" t="str">
        <x:f>IF(A10="","",M10-N10)</x:f>
      </x:c>
      <x:c r="P10" s="118"/>
      <x:c r="Q10" s="118"/>
      <x:c r="R10" s="118"/>
      <x:c r="S10" s="127" t="str">
        <x:f>IF(A10="","",IF(OR(B10="",E10="",F10="",P10="",Q10=""),"Não concluído",IF(O10&lt;0,"Não conforme",IF(AND((I10+J10)&lt;&gt;0,R10=""),"Com ressalvas","Conforme"))))</x:f>
      </x:c>
    </x:row>
    <x:row r="11">
      <x:c r="A11" s="118"/>
      <x:c r="B11" s="118"/>
      <x:c r="C11" s="118"/>
      <x:c r="D11" s="118"/>
      <x:c r="E11" s="118"/>
      <x:c r="F11" s="120"/>
      <x:c r="G11" s="122"/>
      <x:c r="H11" s="122"/>
      <x:c r="I11" s="122"/>
      <x:c r="J11" s="122"/>
      <x:c r="K11" s="129" t="str">
        <x:f>IF(A11="","",H11+I11-J11)</x:f>
      </x:c>
      <x:c r="L11" s="129" t="str">
        <x:f>IF(A11="","",SUMIFS('05_Execucao'!$O$7:$O$106,'05_Execucao'!$J$7:$J$106,B11,'05_Execucao'!$M$7:$M$106,E11,'05_Execucao'!$G$7:$G$106,"&lt;"&amp;F11))</x:f>
      </x:c>
      <x:c r="M11" s="129" t="str">
        <x:f>IF(A11="","",K11-L11)</x:f>
      </x:c>
      <x:c r="N11" s="129" t="str">
        <x:f>IF(A11="","",SUMIFS('03_Contratacoes'!$Q$7:$Q$106,'03_Contratacoes'!$K$7:$K$106,B11,'03_Contratacoes'!$N$7:$N$106,E11,'03_Contratacoes'!$I$7:$I$106,F11))</x:f>
      </x:c>
      <x:c r="O11" s="129" t="str">
        <x:f>IF(A11="","",M11-N11)</x:f>
      </x:c>
      <x:c r="P11" s="118"/>
      <x:c r="Q11" s="118"/>
      <x:c r="R11" s="118"/>
      <x:c r="S11" s="127" t="str">
        <x:f>IF(A11="","",IF(OR(B11="",E11="",F11="",P11="",Q11=""),"Não concluído",IF(O11&lt;0,"Não conforme",IF(AND((I11+J11)&lt;&gt;0,R11=""),"Com ressalvas","Conforme"))))</x:f>
      </x:c>
    </x:row>
    <x:row r="12">
      <x:c r="A12" s="118"/>
      <x:c r="B12" s="118"/>
      <x:c r="C12" s="118"/>
      <x:c r="D12" s="118"/>
      <x:c r="E12" s="118"/>
      <x:c r="F12" s="120"/>
      <x:c r="G12" s="122"/>
      <x:c r="H12" s="122"/>
      <x:c r="I12" s="122"/>
      <x:c r="J12" s="122"/>
      <x:c r="K12" s="129" t="str">
        <x:f>IF(A12="","",H12+I12-J12)</x:f>
      </x:c>
      <x:c r="L12" s="129" t="str">
        <x:f>IF(A12="","",SUMIFS('05_Execucao'!$O$7:$O$106,'05_Execucao'!$J$7:$J$106,B12,'05_Execucao'!$M$7:$M$106,E12,'05_Execucao'!$G$7:$G$106,"&lt;"&amp;F12))</x:f>
      </x:c>
      <x:c r="M12" s="129" t="str">
        <x:f>IF(A12="","",K12-L12)</x:f>
      </x:c>
      <x:c r="N12" s="129" t="str">
        <x:f>IF(A12="","",SUMIFS('03_Contratacoes'!$Q$7:$Q$106,'03_Contratacoes'!$K$7:$K$106,B12,'03_Contratacoes'!$N$7:$N$106,E12,'03_Contratacoes'!$I$7:$I$106,F12))</x:f>
      </x:c>
      <x:c r="O12" s="129" t="str">
        <x:f>IF(A12="","",M12-N12)</x:f>
      </x:c>
      <x:c r="P12" s="118"/>
      <x:c r="Q12" s="118"/>
      <x:c r="R12" s="118"/>
      <x:c r="S12" s="127" t="str">
        <x:f>IF(A12="","",IF(OR(B12="",E12="",F12="",P12="",Q12=""),"Não concluído",IF(O12&lt;0,"Não conforme",IF(AND((I12+J12)&lt;&gt;0,R12=""),"Com ressalvas","Conforme"))))</x:f>
      </x:c>
    </x:row>
    <x:row r="13">
      <x:c r="A13" s="118"/>
      <x:c r="B13" s="118"/>
      <x:c r="C13" s="118"/>
      <x:c r="D13" s="118"/>
      <x:c r="E13" s="118"/>
      <x:c r="F13" s="120"/>
      <x:c r="G13" s="122"/>
      <x:c r="H13" s="122"/>
      <x:c r="I13" s="122"/>
      <x:c r="J13" s="122"/>
      <x:c r="K13" s="129" t="str">
        <x:f>IF(A13="","",H13+I13-J13)</x:f>
      </x:c>
      <x:c r="L13" s="129" t="str">
        <x:f>IF(A13="","",SUMIFS('05_Execucao'!$O$7:$O$106,'05_Execucao'!$J$7:$J$106,B13,'05_Execucao'!$M$7:$M$106,E13,'05_Execucao'!$G$7:$G$106,"&lt;"&amp;F13))</x:f>
      </x:c>
      <x:c r="M13" s="129" t="str">
        <x:f>IF(A13="","",K13-L13)</x:f>
      </x:c>
      <x:c r="N13" s="129" t="str">
        <x:f>IF(A13="","",SUMIFS('03_Contratacoes'!$Q$7:$Q$106,'03_Contratacoes'!$K$7:$K$106,B13,'03_Contratacoes'!$N$7:$N$106,E13,'03_Contratacoes'!$I$7:$I$106,F13))</x:f>
      </x:c>
      <x:c r="O13" s="129" t="str">
        <x:f>IF(A13="","",M13-N13)</x:f>
      </x:c>
      <x:c r="P13" s="118"/>
      <x:c r="Q13" s="118"/>
      <x:c r="R13" s="118"/>
      <x:c r="S13" s="127" t="str">
        <x:f>IF(A13="","",IF(OR(B13="",E13="",F13="",P13="",Q13=""),"Não concluído",IF(O13&lt;0,"Não conforme",IF(AND((I13+J13)&lt;&gt;0,R13=""),"Com ressalvas","Conforme"))))</x:f>
      </x:c>
    </x:row>
    <x:row r="14">
      <x:c r="A14" s="118"/>
      <x:c r="B14" s="118"/>
      <x:c r="C14" s="118"/>
      <x:c r="D14" s="118"/>
      <x:c r="E14" s="118"/>
      <x:c r="F14" s="120"/>
      <x:c r="G14" s="122"/>
      <x:c r="H14" s="122"/>
      <x:c r="I14" s="122"/>
      <x:c r="J14" s="122"/>
      <x:c r="K14" s="129" t="str">
        <x:f>IF(A14="","",H14+I14-J14)</x:f>
      </x:c>
      <x:c r="L14" s="129" t="str">
        <x:f>IF(A14="","",SUMIFS('05_Execucao'!$O$7:$O$106,'05_Execucao'!$J$7:$J$106,B14,'05_Execucao'!$M$7:$M$106,E14,'05_Execucao'!$G$7:$G$106,"&lt;"&amp;F14))</x:f>
      </x:c>
      <x:c r="M14" s="129" t="str">
        <x:f>IF(A14="","",K14-L14)</x:f>
      </x:c>
      <x:c r="N14" s="129" t="str">
        <x:f>IF(A14="","",SUMIFS('03_Contratacoes'!$Q$7:$Q$106,'03_Contratacoes'!$K$7:$K$106,B14,'03_Contratacoes'!$N$7:$N$106,E14,'03_Contratacoes'!$I$7:$I$106,F14))</x:f>
      </x:c>
      <x:c r="O14" s="129" t="str">
        <x:f>IF(A14="","",M14-N14)</x:f>
      </x:c>
      <x:c r="P14" s="118"/>
      <x:c r="Q14" s="118"/>
      <x:c r="R14" s="118"/>
      <x:c r="S14" s="127" t="str">
        <x:f>IF(A14="","",IF(OR(B14="",E14="",F14="",P14="",Q14=""),"Não concluído",IF(O14&lt;0,"Não conforme",IF(AND((I14+J14)&lt;&gt;0,R14=""),"Com ressalvas","Conforme"))))</x:f>
      </x:c>
    </x:row>
    <x:row r="15">
      <x:c r="A15" s="118"/>
      <x:c r="B15" s="118"/>
      <x:c r="C15" s="118"/>
      <x:c r="D15" s="118"/>
      <x:c r="E15" s="118"/>
      <x:c r="F15" s="120"/>
      <x:c r="G15" s="122"/>
      <x:c r="H15" s="122"/>
      <x:c r="I15" s="122"/>
      <x:c r="J15" s="122"/>
      <x:c r="K15" s="129" t="str">
        <x:f>IF(A15="","",H15+I15-J15)</x:f>
      </x:c>
      <x:c r="L15" s="129" t="str">
        <x:f>IF(A15="","",SUMIFS('05_Execucao'!$O$7:$O$106,'05_Execucao'!$J$7:$J$106,B15,'05_Execucao'!$M$7:$M$106,E15,'05_Execucao'!$G$7:$G$106,"&lt;"&amp;F15))</x:f>
      </x:c>
      <x:c r="M15" s="129" t="str">
        <x:f>IF(A15="","",K15-L15)</x:f>
      </x:c>
      <x:c r="N15" s="129" t="str">
        <x:f>IF(A15="","",SUMIFS('03_Contratacoes'!$Q$7:$Q$106,'03_Contratacoes'!$K$7:$K$106,B15,'03_Contratacoes'!$N$7:$N$106,E15,'03_Contratacoes'!$I$7:$I$106,F15))</x:f>
      </x:c>
      <x:c r="O15" s="129" t="str">
        <x:f>IF(A15="","",M15-N15)</x:f>
      </x:c>
      <x:c r="P15" s="118"/>
      <x:c r="Q15" s="118"/>
      <x:c r="R15" s="118"/>
      <x:c r="S15" s="127" t="str">
        <x:f>IF(A15="","",IF(OR(B15="",E15="",F15="",P15="",Q15=""),"Não concluído",IF(O15&lt;0,"Não conforme",IF(AND((I15+J15)&lt;&gt;0,R15=""),"Com ressalvas","Conforme"))))</x:f>
      </x:c>
    </x:row>
    <x:row r="16">
      <x:c r="A16" s="118"/>
      <x:c r="B16" s="118"/>
      <x:c r="C16" s="118"/>
      <x:c r="D16" s="118"/>
      <x:c r="E16" s="118"/>
      <x:c r="F16" s="120"/>
      <x:c r="G16" s="122"/>
      <x:c r="H16" s="122"/>
      <x:c r="I16" s="122"/>
      <x:c r="J16" s="122"/>
      <x:c r="K16" s="129" t="str">
        <x:f>IF(A16="","",H16+I16-J16)</x:f>
      </x:c>
      <x:c r="L16" s="129" t="str">
        <x:f>IF(A16="","",SUMIFS('05_Execucao'!$O$7:$O$106,'05_Execucao'!$J$7:$J$106,B16,'05_Execucao'!$M$7:$M$106,E16,'05_Execucao'!$G$7:$G$106,"&lt;"&amp;F16))</x:f>
      </x:c>
      <x:c r="M16" s="129" t="str">
        <x:f>IF(A16="","",K16-L16)</x:f>
      </x:c>
      <x:c r="N16" s="129" t="str">
        <x:f>IF(A16="","",SUMIFS('03_Contratacoes'!$Q$7:$Q$106,'03_Contratacoes'!$K$7:$K$106,B16,'03_Contratacoes'!$N$7:$N$106,E16,'03_Contratacoes'!$I$7:$I$106,F16))</x:f>
      </x:c>
      <x:c r="O16" s="129" t="str">
        <x:f>IF(A16="","",M16-N16)</x:f>
      </x:c>
      <x:c r="P16" s="118"/>
      <x:c r="Q16" s="118"/>
      <x:c r="R16" s="118"/>
      <x:c r="S16" s="127" t="str">
        <x:f>IF(A16="","",IF(OR(B16="",E16="",F16="",P16="",Q16=""),"Não concluído",IF(O16&lt;0,"Não conforme",IF(AND((I16+J16)&lt;&gt;0,R16=""),"Com ressalvas","Conforme"))))</x:f>
      </x:c>
    </x:row>
    <x:row r="17">
      <x:c r="A17" s="118"/>
      <x:c r="B17" s="118"/>
      <x:c r="C17" s="118"/>
      <x:c r="D17" s="118"/>
      <x:c r="E17" s="118"/>
      <x:c r="F17" s="120"/>
      <x:c r="G17" s="122"/>
      <x:c r="H17" s="122"/>
      <x:c r="I17" s="122"/>
      <x:c r="J17" s="122"/>
      <x:c r="K17" s="129" t="str">
        <x:f>IF(A17="","",H17+I17-J17)</x:f>
      </x:c>
      <x:c r="L17" s="129" t="str">
        <x:f>IF(A17="","",SUMIFS('05_Execucao'!$O$7:$O$106,'05_Execucao'!$J$7:$J$106,B17,'05_Execucao'!$M$7:$M$106,E17,'05_Execucao'!$G$7:$G$106,"&lt;"&amp;F17))</x:f>
      </x:c>
      <x:c r="M17" s="129" t="str">
        <x:f>IF(A17="","",K17-L17)</x:f>
      </x:c>
      <x:c r="N17" s="129" t="str">
        <x:f>IF(A17="","",SUMIFS('03_Contratacoes'!$Q$7:$Q$106,'03_Contratacoes'!$K$7:$K$106,B17,'03_Contratacoes'!$N$7:$N$106,E17,'03_Contratacoes'!$I$7:$I$106,F17))</x:f>
      </x:c>
      <x:c r="O17" s="129" t="str">
        <x:f>IF(A17="","",M17-N17)</x:f>
      </x:c>
      <x:c r="P17" s="118"/>
      <x:c r="Q17" s="118"/>
      <x:c r="R17" s="118"/>
      <x:c r="S17" s="127" t="str">
        <x:f>IF(A17="","",IF(OR(B17="",E17="",F17="",P17="",Q17=""),"Não concluído",IF(O17&lt;0,"Não conforme",IF(AND((I17+J17)&lt;&gt;0,R17=""),"Com ressalvas","Conforme"))))</x:f>
      </x:c>
    </x:row>
    <x:row r="18">
      <x:c r="A18" s="118"/>
      <x:c r="B18" s="118"/>
      <x:c r="C18" s="118"/>
      <x:c r="D18" s="118"/>
      <x:c r="E18" s="118"/>
      <x:c r="F18" s="120"/>
      <x:c r="G18" s="122"/>
      <x:c r="H18" s="122"/>
      <x:c r="I18" s="122"/>
      <x:c r="J18" s="122"/>
      <x:c r="K18" s="129" t="str">
        <x:f>IF(A18="","",H18+I18-J18)</x:f>
      </x:c>
      <x:c r="L18" s="129" t="str">
        <x:f>IF(A18="","",SUMIFS('05_Execucao'!$O$7:$O$106,'05_Execucao'!$J$7:$J$106,B18,'05_Execucao'!$M$7:$M$106,E18,'05_Execucao'!$G$7:$G$106,"&lt;"&amp;F18))</x:f>
      </x:c>
      <x:c r="M18" s="129" t="str">
        <x:f>IF(A18="","",K18-L18)</x:f>
      </x:c>
      <x:c r="N18" s="129" t="str">
        <x:f>IF(A18="","",SUMIFS('03_Contratacoes'!$Q$7:$Q$106,'03_Contratacoes'!$K$7:$K$106,B18,'03_Contratacoes'!$N$7:$N$106,E18,'03_Contratacoes'!$I$7:$I$106,F18))</x:f>
      </x:c>
      <x:c r="O18" s="129" t="str">
        <x:f>IF(A18="","",M18-N18)</x:f>
      </x:c>
      <x:c r="P18" s="118"/>
      <x:c r="Q18" s="118"/>
      <x:c r="R18" s="118"/>
      <x:c r="S18" s="127" t="str">
        <x:f>IF(A18="","",IF(OR(B18="",E18="",F18="",P18="",Q18=""),"Não concluído",IF(O18&lt;0,"Não conforme",IF(AND((I18+J18)&lt;&gt;0,R18=""),"Com ressalvas","Conforme"))))</x:f>
      </x:c>
    </x:row>
    <x:row r="19">
      <x:c r="A19" s="118"/>
      <x:c r="B19" s="118"/>
      <x:c r="C19" s="118"/>
      <x:c r="D19" s="118"/>
      <x:c r="E19" s="118"/>
      <x:c r="F19" s="120"/>
      <x:c r="G19" s="122"/>
      <x:c r="H19" s="122"/>
      <x:c r="I19" s="122"/>
      <x:c r="J19" s="122"/>
      <x:c r="K19" s="129" t="str">
        <x:f>IF(A19="","",H19+I19-J19)</x:f>
      </x:c>
      <x:c r="L19" s="129" t="str">
        <x:f>IF(A19="","",SUMIFS('05_Execucao'!$O$7:$O$106,'05_Execucao'!$J$7:$J$106,B19,'05_Execucao'!$M$7:$M$106,E19,'05_Execucao'!$G$7:$G$106,"&lt;"&amp;F19))</x:f>
      </x:c>
      <x:c r="M19" s="129" t="str">
        <x:f>IF(A19="","",K19-L19)</x:f>
      </x:c>
      <x:c r="N19" s="129" t="str">
        <x:f>IF(A19="","",SUMIFS('03_Contratacoes'!$Q$7:$Q$106,'03_Contratacoes'!$K$7:$K$106,B19,'03_Contratacoes'!$N$7:$N$106,E19,'03_Contratacoes'!$I$7:$I$106,F19))</x:f>
      </x:c>
      <x:c r="O19" s="129" t="str">
        <x:f>IF(A19="","",M19-N19)</x:f>
      </x:c>
      <x:c r="P19" s="118"/>
      <x:c r="Q19" s="118"/>
      <x:c r="R19" s="118"/>
      <x:c r="S19" s="127" t="str">
        <x:f>IF(A19="","",IF(OR(B19="",E19="",F19="",P19="",Q19=""),"Não concluído",IF(O19&lt;0,"Não conforme",IF(AND((I19+J19)&lt;&gt;0,R19=""),"Com ressalvas","Conforme"))))</x:f>
      </x:c>
    </x:row>
    <x:row r="20">
      <x:c r="A20" s="118"/>
      <x:c r="B20" s="118"/>
      <x:c r="C20" s="118"/>
      <x:c r="D20" s="118"/>
      <x:c r="E20" s="118"/>
      <x:c r="F20" s="120"/>
      <x:c r="G20" s="122"/>
      <x:c r="H20" s="122"/>
      <x:c r="I20" s="122"/>
      <x:c r="J20" s="122"/>
      <x:c r="K20" s="129" t="str">
        <x:f>IF(A20="","",H20+I20-J20)</x:f>
      </x:c>
      <x:c r="L20" s="129" t="str">
        <x:f>IF(A20="","",SUMIFS('05_Execucao'!$O$7:$O$106,'05_Execucao'!$J$7:$J$106,B20,'05_Execucao'!$M$7:$M$106,E20,'05_Execucao'!$G$7:$G$106,"&lt;"&amp;F20))</x:f>
      </x:c>
      <x:c r="M20" s="129" t="str">
        <x:f>IF(A20="","",K20-L20)</x:f>
      </x:c>
      <x:c r="N20" s="129" t="str">
        <x:f>IF(A20="","",SUMIFS('03_Contratacoes'!$Q$7:$Q$106,'03_Contratacoes'!$K$7:$K$106,B20,'03_Contratacoes'!$N$7:$N$106,E20,'03_Contratacoes'!$I$7:$I$106,F20))</x:f>
      </x:c>
      <x:c r="O20" s="129" t="str">
        <x:f>IF(A20="","",M20-N20)</x:f>
      </x:c>
      <x:c r="P20" s="118"/>
      <x:c r="Q20" s="118"/>
      <x:c r="R20" s="118"/>
      <x:c r="S20" s="127" t="str">
        <x:f>IF(A20="","",IF(OR(B20="",E20="",F20="",P20="",Q20=""),"Não concluído",IF(O20&lt;0,"Não conforme",IF(AND((I20+J20)&lt;&gt;0,R20=""),"Com ressalvas","Conforme"))))</x:f>
      </x:c>
    </x:row>
    <x:row r="21">
      <x:c r="A21" s="118"/>
      <x:c r="B21" s="118"/>
      <x:c r="C21" s="118"/>
      <x:c r="D21" s="118"/>
      <x:c r="E21" s="118"/>
      <x:c r="F21" s="120"/>
      <x:c r="G21" s="122"/>
      <x:c r="H21" s="122"/>
      <x:c r="I21" s="122"/>
      <x:c r="J21" s="122"/>
      <x:c r="K21" s="129" t="str">
        <x:f>IF(A21="","",H21+I21-J21)</x:f>
      </x:c>
      <x:c r="L21" s="129" t="str">
        <x:f>IF(A21="","",SUMIFS('05_Execucao'!$O$7:$O$106,'05_Execucao'!$J$7:$J$106,B21,'05_Execucao'!$M$7:$M$106,E21,'05_Execucao'!$G$7:$G$106,"&lt;"&amp;F21))</x:f>
      </x:c>
      <x:c r="M21" s="129" t="str">
        <x:f>IF(A21="","",K21-L21)</x:f>
      </x:c>
      <x:c r="N21" s="129" t="str">
        <x:f>IF(A21="","",SUMIFS('03_Contratacoes'!$Q$7:$Q$106,'03_Contratacoes'!$K$7:$K$106,B21,'03_Contratacoes'!$N$7:$N$106,E21,'03_Contratacoes'!$I$7:$I$106,F21))</x:f>
      </x:c>
      <x:c r="O21" s="129" t="str">
        <x:f>IF(A21="","",M21-N21)</x:f>
      </x:c>
      <x:c r="P21" s="118"/>
      <x:c r="Q21" s="118"/>
      <x:c r="R21" s="118"/>
      <x:c r="S21" s="127" t="str">
        <x:f>IF(A21="","",IF(OR(B21="",E21="",F21="",P21="",Q21=""),"Não concluído",IF(O21&lt;0,"Não conforme",IF(AND((I21+J21)&lt;&gt;0,R21=""),"Com ressalvas","Conforme"))))</x:f>
      </x:c>
    </x:row>
    <x:row r="22">
      <x:c r="A22" s="118"/>
      <x:c r="B22" s="118"/>
      <x:c r="C22" s="118"/>
      <x:c r="D22" s="118"/>
      <x:c r="E22" s="118"/>
      <x:c r="F22" s="120"/>
      <x:c r="G22" s="122"/>
      <x:c r="H22" s="122"/>
      <x:c r="I22" s="122"/>
      <x:c r="J22" s="122"/>
      <x:c r="K22" s="129" t="str">
        <x:f>IF(A22="","",H22+I22-J22)</x:f>
      </x:c>
      <x:c r="L22" s="129" t="str">
        <x:f>IF(A22="","",SUMIFS('05_Execucao'!$O$7:$O$106,'05_Execucao'!$J$7:$J$106,B22,'05_Execucao'!$M$7:$M$106,E22,'05_Execucao'!$G$7:$G$106,"&lt;"&amp;F22))</x:f>
      </x:c>
      <x:c r="M22" s="129" t="str">
        <x:f>IF(A22="","",K22-L22)</x:f>
      </x:c>
      <x:c r="N22" s="129" t="str">
        <x:f>IF(A22="","",SUMIFS('03_Contratacoes'!$Q$7:$Q$106,'03_Contratacoes'!$K$7:$K$106,B22,'03_Contratacoes'!$N$7:$N$106,E22,'03_Contratacoes'!$I$7:$I$106,F22))</x:f>
      </x:c>
      <x:c r="O22" s="129" t="str">
        <x:f>IF(A22="","",M22-N22)</x:f>
      </x:c>
      <x:c r="P22" s="118"/>
      <x:c r="Q22" s="118"/>
      <x:c r="R22" s="118"/>
      <x:c r="S22" s="127" t="str">
        <x:f>IF(A22="","",IF(OR(B22="",E22="",F22="",P22="",Q22=""),"Não concluído",IF(O22&lt;0,"Não conforme",IF(AND((I22+J22)&lt;&gt;0,R22=""),"Com ressalvas","Conforme"))))</x:f>
      </x:c>
    </x:row>
    <x:row r="23">
      <x:c r="A23" s="118"/>
      <x:c r="B23" s="118"/>
      <x:c r="C23" s="118"/>
      <x:c r="D23" s="118"/>
      <x:c r="E23" s="118"/>
      <x:c r="F23" s="120"/>
      <x:c r="G23" s="122"/>
      <x:c r="H23" s="122"/>
      <x:c r="I23" s="122"/>
      <x:c r="J23" s="122"/>
      <x:c r="K23" s="129" t="str">
        <x:f>IF(A23="","",H23+I23-J23)</x:f>
      </x:c>
      <x:c r="L23" s="129" t="str">
        <x:f>IF(A23="","",SUMIFS('05_Execucao'!$O$7:$O$106,'05_Execucao'!$J$7:$J$106,B23,'05_Execucao'!$M$7:$M$106,E23,'05_Execucao'!$G$7:$G$106,"&lt;"&amp;F23))</x:f>
      </x:c>
      <x:c r="M23" s="129" t="str">
        <x:f>IF(A23="","",K23-L23)</x:f>
      </x:c>
      <x:c r="N23" s="129" t="str">
        <x:f>IF(A23="","",SUMIFS('03_Contratacoes'!$Q$7:$Q$106,'03_Contratacoes'!$K$7:$K$106,B23,'03_Contratacoes'!$N$7:$N$106,E23,'03_Contratacoes'!$I$7:$I$106,F23))</x:f>
      </x:c>
      <x:c r="O23" s="129" t="str">
        <x:f>IF(A23="","",M23-N23)</x:f>
      </x:c>
      <x:c r="P23" s="118"/>
      <x:c r="Q23" s="118"/>
      <x:c r="R23" s="118"/>
      <x:c r="S23" s="127" t="str">
        <x:f>IF(A23="","",IF(OR(B23="",E23="",F23="",P23="",Q23=""),"Não concluído",IF(O23&lt;0,"Não conforme",IF(AND((I23+J23)&lt;&gt;0,R23=""),"Com ressalvas","Conforme"))))</x:f>
      </x:c>
    </x:row>
    <x:row r="24">
      <x:c r="A24" s="118"/>
      <x:c r="B24" s="118"/>
      <x:c r="C24" s="118"/>
      <x:c r="D24" s="118"/>
      <x:c r="E24" s="118"/>
      <x:c r="F24" s="120"/>
      <x:c r="G24" s="122"/>
      <x:c r="H24" s="122"/>
      <x:c r="I24" s="122"/>
      <x:c r="J24" s="122"/>
      <x:c r="K24" s="129" t="str">
        <x:f>IF(A24="","",H24+I24-J24)</x:f>
      </x:c>
      <x:c r="L24" s="129" t="str">
        <x:f>IF(A24="","",SUMIFS('05_Execucao'!$O$7:$O$106,'05_Execucao'!$J$7:$J$106,B24,'05_Execucao'!$M$7:$M$106,E24,'05_Execucao'!$G$7:$G$106,"&lt;"&amp;F24))</x:f>
      </x:c>
      <x:c r="M24" s="129" t="str">
        <x:f>IF(A24="","",K24-L24)</x:f>
      </x:c>
      <x:c r="N24" s="129" t="str">
        <x:f>IF(A24="","",SUMIFS('03_Contratacoes'!$Q$7:$Q$106,'03_Contratacoes'!$K$7:$K$106,B24,'03_Contratacoes'!$N$7:$N$106,E24,'03_Contratacoes'!$I$7:$I$106,F24))</x:f>
      </x:c>
      <x:c r="O24" s="129" t="str">
        <x:f>IF(A24="","",M24-N24)</x:f>
      </x:c>
      <x:c r="P24" s="118"/>
      <x:c r="Q24" s="118"/>
      <x:c r="R24" s="118"/>
      <x:c r="S24" s="127" t="str">
        <x:f>IF(A24="","",IF(OR(B24="",E24="",F24="",P24="",Q24=""),"Não concluído",IF(O24&lt;0,"Não conforme",IF(AND((I24+J24)&lt;&gt;0,R24=""),"Com ressalvas","Conforme"))))</x:f>
      </x:c>
    </x:row>
    <x:row r="25">
      <x:c r="A25" s="118"/>
      <x:c r="B25" s="118"/>
      <x:c r="C25" s="118"/>
      <x:c r="D25" s="118"/>
      <x:c r="E25" s="118"/>
      <x:c r="F25" s="120"/>
      <x:c r="G25" s="122"/>
      <x:c r="H25" s="122"/>
      <x:c r="I25" s="122"/>
      <x:c r="J25" s="122"/>
      <x:c r="K25" s="129" t="str">
        <x:f>IF(A25="","",H25+I25-J25)</x:f>
      </x:c>
      <x:c r="L25" s="129" t="str">
        <x:f>IF(A25="","",SUMIFS('05_Execucao'!$O$7:$O$106,'05_Execucao'!$J$7:$J$106,B25,'05_Execucao'!$M$7:$M$106,E25,'05_Execucao'!$G$7:$G$106,"&lt;"&amp;F25))</x:f>
      </x:c>
      <x:c r="M25" s="129" t="str">
        <x:f>IF(A25="","",K25-L25)</x:f>
      </x:c>
      <x:c r="N25" s="129" t="str">
        <x:f>IF(A25="","",SUMIFS('03_Contratacoes'!$Q$7:$Q$106,'03_Contratacoes'!$K$7:$K$106,B25,'03_Contratacoes'!$N$7:$N$106,E25,'03_Contratacoes'!$I$7:$I$106,F25))</x:f>
      </x:c>
      <x:c r="O25" s="129" t="str">
        <x:f>IF(A25="","",M25-N25)</x:f>
      </x:c>
      <x:c r="P25" s="118"/>
      <x:c r="Q25" s="118"/>
      <x:c r="R25" s="118"/>
      <x:c r="S25" s="127" t="str">
        <x:f>IF(A25="","",IF(OR(B25="",E25="",F25="",P25="",Q25=""),"Não concluído",IF(O25&lt;0,"Não conforme",IF(AND((I25+J25)&lt;&gt;0,R25=""),"Com ressalvas","Conforme"))))</x:f>
      </x:c>
    </x:row>
    <x:row r="26">
      <x:c r="A26" s="118"/>
      <x:c r="B26" s="118"/>
      <x:c r="C26" s="118"/>
      <x:c r="D26" s="118"/>
      <x:c r="E26" s="118"/>
      <x:c r="F26" s="120"/>
      <x:c r="G26" s="122"/>
      <x:c r="H26" s="122"/>
      <x:c r="I26" s="122"/>
      <x:c r="J26" s="122"/>
      <x:c r="K26" s="129" t="str">
        <x:f>IF(A26="","",H26+I26-J26)</x:f>
      </x:c>
      <x:c r="L26" s="129" t="str">
        <x:f>IF(A26="","",SUMIFS('05_Execucao'!$O$7:$O$106,'05_Execucao'!$J$7:$J$106,B26,'05_Execucao'!$M$7:$M$106,E26,'05_Execucao'!$G$7:$G$106,"&lt;"&amp;F26))</x:f>
      </x:c>
      <x:c r="M26" s="129" t="str">
        <x:f>IF(A26="","",K26-L26)</x:f>
      </x:c>
      <x:c r="N26" s="129" t="str">
        <x:f>IF(A26="","",SUMIFS('03_Contratacoes'!$Q$7:$Q$106,'03_Contratacoes'!$K$7:$K$106,B26,'03_Contratacoes'!$N$7:$N$106,E26,'03_Contratacoes'!$I$7:$I$106,F26))</x:f>
      </x:c>
      <x:c r="O26" s="129" t="str">
        <x:f>IF(A26="","",M26-N26)</x:f>
      </x:c>
      <x:c r="P26" s="118"/>
      <x:c r="Q26" s="118"/>
      <x:c r="R26" s="118"/>
      <x:c r="S26" s="127" t="str">
        <x:f>IF(A26="","",IF(OR(B26="",E26="",F26="",P26="",Q26=""),"Não concluído",IF(O26&lt;0,"Não conforme",IF(AND((I26+J26)&lt;&gt;0,R26=""),"Com ressalvas","Conforme"))))</x:f>
      </x:c>
    </x:row>
    <x:row r="27">
      <x:c r="A27" s="118"/>
      <x:c r="B27" s="118"/>
      <x:c r="C27" s="118"/>
      <x:c r="D27" s="118"/>
      <x:c r="E27" s="118"/>
      <x:c r="F27" s="120"/>
      <x:c r="G27" s="122"/>
      <x:c r="H27" s="122"/>
      <x:c r="I27" s="122"/>
      <x:c r="J27" s="122"/>
      <x:c r="K27" s="129" t="str">
        <x:f>IF(A27="","",H27+I27-J27)</x:f>
      </x:c>
      <x:c r="L27" s="129" t="str">
        <x:f>IF(A27="","",SUMIFS('05_Execucao'!$O$7:$O$106,'05_Execucao'!$J$7:$J$106,B27,'05_Execucao'!$M$7:$M$106,E27,'05_Execucao'!$G$7:$G$106,"&lt;"&amp;F27))</x:f>
      </x:c>
      <x:c r="M27" s="129" t="str">
        <x:f>IF(A27="","",K27-L27)</x:f>
      </x:c>
      <x:c r="N27" s="129" t="str">
        <x:f>IF(A27="","",SUMIFS('03_Contratacoes'!$Q$7:$Q$106,'03_Contratacoes'!$K$7:$K$106,B27,'03_Contratacoes'!$N$7:$N$106,E27,'03_Contratacoes'!$I$7:$I$106,F27))</x:f>
      </x:c>
      <x:c r="O27" s="129" t="str">
        <x:f>IF(A27="","",M27-N27)</x:f>
      </x:c>
      <x:c r="P27" s="118"/>
      <x:c r="Q27" s="118"/>
      <x:c r="R27" s="118"/>
      <x:c r="S27" s="127" t="str">
        <x:f>IF(A27="","",IF(OR(B27="",E27="",F27="",P27="",Q27=""),"Não concluído",IF(O27&lt;0,"Não conforme",IF(AND((I27+J27)&lt;&gt;0,R27=""),"Com ressalvas","Conforme"))))</x:f>
      </x:c>
    </x:row>
    <x:row r="28">
      <x:c r="A28" s="118"/>
      <x:c r="B28" s="118"/>
      <x:c r="C28" s="118"/>
      <x:c r="D28" s="118"/>
      <x:c r="E28" s="118"/>
      <x:c r="F28" s="120"/>
      <x:c r="G28" s="122"/>
      <x:c r="H28" s="122"/>
      <x:c r="I28" s="122"/>
      <x:c r="J28" s="122"/>
      <x:c r="K28" s="129" t="str">
        <x:f>IF(A28="","",H28+I28-J28)</x:f>
      </x:c>
      <x:c r="L28" s="129" t="str">
        <x:f>IF(A28="","",SUMIFS('05_Execucao'!$O$7:$O$106,'05_Execucao'!$J$7:$J$106,B28,'05_Execucao'!$M$7:$M$106,E28,'05_Execucao'!$G$7:$G$106,"&lt;"&amp;F28))</x:f>
      </x:c>
      <x:c r="M28" s="129" t="str">
        <x:f>IF(A28="","",K28-L28)</x:f>
      </x:c>
      <x:c r="N28" s="129" t="str">
        <x:f>IF(A28="","",SUMIFS('03_Contratacoes'!$Q$7:$Q$106,'03_Contratacoes'!$K$7:$K$106,B28,'03_Contratacoes'!$N$7:$N$106,E28,'03_Contratacoes'!$I$7:$I$106,F28))</x:f>
      </x:c>
      <x:c r="O28" s="129" t="str">
        <x:f>IF(A28="","",M28-N28)</x:f>
      </x:c>
      <x:c r="P28" s="118"/>
      <x:c r="Q28" s="118"/>
      <x:c r="R28" s="118"/>
      <x:c r="S28" s="127" t="str">
        <x:f>IF(A28="","",IF(OR(B28="",E28="",F28="",P28="",Q28=""),"Não concluído",IF(O28&lt;0,"Não conforme",IF(AND((I28+J28)&lt;&gt;0,R28=""),"Com ressalvas","Conforme"))))</x:f>
      </x:c>
    </x:row>
    <x:row r="29">
      <x:c r="A29" s="118"/>
      <x:c r="B29" s="118"/>
      <x:c r="C29" s="118"/>
      <x:c r="D29" s="118"/>
      <x:c r="E29" s="118"/>
      <x:c r="F29" s="120"/>
      <x:c r="G29" s="122"/>
      <x:c r="H29" s="122"/>
      <x:c r="I29" s="122"/>
      <x:c r="J29" s="122"/>
      <x:c r="K29" s="129" t="str">
        <x:f>IF(A29="","",H29+I29-J29)</x:f>
      </x:c>
      <x:c r="L29" s="129" t="str">
        <x:f>IF(A29="","",SUMIFS('05_Execucao'!$O$7:$O$106,'05_Execucao'!$J$7:$J$106,B29,'05_Execucao'!$M$7:$M$106,E29,'05_Execucao'!$G$7:$G$106,"&lt;"&amp;F29))</x:f>
      </x:c>
      <x:c r="M29" s="129" t="str">
        <x:f>IF(A29="","",K29-L29)</x:f>
      </x:c>
      <x:c r="N29" s="129" t="str">
        <x:f>IF(A29="","",SUMIFS('03_Contratacoes'!$Q$7:$Q$106,'03_Contratacoes'!$K$7:$K$106,B29,'03_Contratacoes'!$N$7:$N$106,E29,'03_Contratacoes'!$I$7:$I$106,F29))</x:f>
      </x:c>
      <x:c r="O29" s="129" t="str">
        <x:f>IF(A29="","",M29-N29)</x:f>
      </x:c>
      <x:c r="P29" s="118"/>
      <x:c r="Q29" s="118"/>
      <x:c r="R29" s="118"/>
      <x:c r="S29" s="127" t="str">
        <x:f>IF(A29="","",IF(OR(B29="",E29="",F29="",P29="",Q29=""),"Não concluído",IF(O29&lt;0,"Não conforme",IF(AND((I29+J29)&lt;&gt;0,R29=""),"Com ressalvas","Conforme"))))</x:f>
      </x:c>
    </x:row>
    <x:row r="30">
      <x:c r="A30" s="118"/>
      <x:c r="B30" s="118"/>
      <x:c r="C30" s="118"/>
      <x:c r="D30" s="118"/>
      <x:c r="E30" s="118"/>
      <x:c r="F30" s="120"/>
      <x:c r="G30" s="122"/>
      <x:c r="H30" s="122"/>
      <x:c r="I30" s="122"/>
      <x:c r="J30" s="122"/>
      <x:c r="K30" s="129" t="str">
        <x:f>IF(A30="","",H30+I30-J30)</x:f>
      </x:c>
      <x:c r="L30" s="129" t="str">
        <x:f>IF(A30="","",SUMIFS('05_Execucao'!$O$7:$O$106,'05_Execucao'!$J$7:$J$106,B30,'05_Execucao'!$M$7:$M$106,E30,'05_Execucao'!$G$7:$G$106,"&lt;"&amp;F30))</x:f>
      </x:c>
      <x:c r="M30" s="129" t="str">
        <x:f>IF(A30="","",K30-L30)</x:f>
      </x:c>
      <x:c r="N30" s="129" t="str">
        <x:f>IF(A30="","",SUMIFS('03_Contratacoes'!$Q$7:$Q$106,'03_Contratacoes'!$K$7:$K$106,B30,'03_Contratacoes'!$N$7:$N$106,E30,'03_Contratacoes'!$I$7:$I$106,F30))</x:f>
      </x:c>
      <x:c r="O30" s="129" t="str">
        <x:f>IF(A30="","",M30-N30)</x:f>
      </x:c>
      <x:c r="P30" s="118"/>
      <x:c r="Q30" s="118"/>
      <x:c r="R30" s="118"/>
      <x:c r="S30" s="127" t="str">
        <x:f>IF(A30="","",IF(OR(B30="",E30="",F30="",P30="",Q30=""),"Não concluído",IF(O30&lt;0,"Não conforme",IF(AND((I30+J30)&lt;&gt;0,R30=""),"Com ressalvas","Conforme"))))</x:f>
      </x:c>
    </x:row>
    <x:row r="31">
      <x:c r="A31" s="118"/>
      <x:c r="B31" s="118"/>
      <x:c r="C31" s="118"/>
      <x:c r="D31" s="118"/>
      <x:c r="E31" s="118"/>
      <x:c r="F31" s="120"/>
      <x:c r="G31" s="122"/>
      <x:c r="H31" s="122"/>
      <x:c r="I31" s="122"/>
      <x:c r="J31" s="122"/>
      <x:c r="K31" s="129" t="str">
        <x:f>IF(A31="","",H31+I31-J31)</x:f>
      </x:c>
      <x:c r="L31" s="129" t="str">
        <x:f>IF(A31="","",SUMIFS('05_Execucao'!$O$7:$O$106,'05_Execucao'!$J$7:$J$106,B31,'05_Execucao'!$M$7:$M$106,E31,'05_Execucao'!$G$7:$G$106,"&lt;"&amp;F31))</x:f>
      </x:c>
      <x:c r="M31" s="129" t="str">
        <x:f>IF(A31="","",K31-L31)</x:f>
      </x:c>
      <x:c r="N31" s="129" t="str">
        <x:f>IF(A31="","",SUMIFS('03_Contratacoes'!$Q$7:$Q$106,'03_Contratacoes'!$K$7:$K$106,B31,'03_Contratacoes'!$N$7:$N$106,E31,'03_Contratacoes'!$I$7:$I$106,F31))</x:f>
      </x:c>
      <x:c r="O31" s="129" t="str">
        <x:f>IF(A31="","",M31-N31)</x:f>
      </x:c>
      <x:c r="P31" s="118"/>
      <x:c r="Q31" s="118"/>
      <x:c r="R31" s="118"/>
      <x:c r="S31" s="127" t="str">
        <x:f>IF(A31="","",IF(OR(B31="",E31="",F31="",P31="",Q31=""),"Não concluído",IF(O31&lt;0,"Não conforme",IF(AND((I31+J31)&lt;&gt;0,R31=""),"Com ressalvas","Conforme"))))</x:f>
      </x:c>
    </x:row>
    <x:row r="32">
      <x:c r="A32" s="118"/>
      <x:c r="B32" s="118"/>
      <x:c r="C32" s="118"/>
      <x:c r="D32" s="118"/>
      <x:c r="E32" s="118"/>
      <x:c r="F32" s="120"/>
      <x:c r="G32" s="122"/>
      <x:c r="H32" s="122"/>
      <x:c r="I32" s="122"/>
      <x:c r="J32" s="122"/>
      <x:c r="K32" s="129" t="str">
        <x:f>IF(A32="","",H32+I32-J32)</x:f>
      </x:c>
      <x:c r="L32" s="129" t="str">
        <x:f>IF(A32="","",SUMIFS('05_Execucao'!$O$7:$O$106,'05_Execucao'!$J$7:$J$106,B32,'05_Execucao'!$M$7:$M$106,E32,'05_Execucao'!$G$7:$G$106,"&lt;"&amp;F32))</x:f>
      </x:c>
      <x:c r="M32" s="129" t="str">
        <x:f>IF(A32="","",K32-L32)</x:f>
      </x:c>
      <x:c r="N32" s="129" t="str">
        <x:f>IF(A32="","",SUMIFS('03_Contratacoes'!$Q$7:$Q$106,'03_Contratacoes'!$K$7:$K$106,B32,'03_Contratacoes'!$N$7:$N$106,E32,'03_Contratacoes'!$I$7:$I$106,F32))</x:f>
      </x:c>
      <x:c r="O32" s="129" t="str">
        <x:f>IF(A32="","",M32-N32)</x:f>
      </x:c>
      <x:c r="P32" s="118"/>
      <x:c r="Q32" s="118"/>
      <x:c r="R32" s="118"/>
      <x:c r="S32" s="127" t="str">
        <x:f>IF(A32="","",IF(OR(B32="",E32="",F32="",P32="",Q32=""),"Não concluído",IF(O32&lt;0,"Não conforme",IF(AND((I32+J32)&lt;&gt;0,R32=""),"Com ressalvas","Conforme"))))</x:f>
      </x:c>
    </x:row>
    <x:row r="33">
      <x:c r="A33" s="118"/>
      <x:c r="B33" s="118"/>
      <x:c r="C33" s="118"/>
      <x:c r="D33" s="118"/>
      <x:c r="E33" s="118"/>
      <x:c r="F33" s="120"/>
      <x:c r="G33" s="122"/>
      <x:c r="H33" s="122"/>
      <x:c r="I33" s="122"/>
      <x:c r="J33" s="122"/>
      <x:c r="K33" s="129" t="str">
        <x:f>IF(A33="","",H33+I33-J33)</x:f>
      </x:c>
      <x:c r="L33" s="129" t="str">
        <x:f>IF(A33="","",SUMIFS('05_Execucao'!$O$7:$O$106,'05_Execucao'!$J$7:$J$106,B33,'05_Execucao'!$M$7:$M$106,E33,'05_Execucao'!$G$7:$G$106,"&lt;"&amp;F33))</x:f>
      </x:c>
      <x:c r="M33" s="129" t="str">
        <x:f>IF(A33="","",K33-L33)</x:f>
      </x:c>
      <x:c r="N33" s="129" t="str">
        <x:f>IF(A33="","",SUMIFS('03_Contratacoes'!$Q$7:$Q$106,'03_Contratacoes'!$K$7:$K$106,B33,'03_Contratacoes'!$N$7:$N$106,E33,'03_Contratacoes'!$I$7:$I$106,F33))</x:f>
      </x:c>
      <x:c r="O33" s="129" t="str">
        <x:f>IF(A33="","",M33-N33)</x:f>
      </x:c>
      <x:c r="P33" s="118"/>
      <x:c r="Q33" s="118"/>
      <x:c r="R33" s="118"/>
      <x:c r="S33" s="127" t="str">
        <x:f>IF(A33="","",IF(OR(B33="",E33="",F33="",P33="",Q33=""),"Não concluído",IF(O33&lt;0,"Não conforme",IF(AND((I33+J33)&lt;&gt;0,R33=""),"Com ressalvas","Conforme"))))</x:f>
      </x:c>
    </x:row>
    <x:row r="34">
      <x:c r="A34" s="118"/>
      <x:c r="B34" s="118"/>
      <x:c r="C34" s="118"/>
      <x:c r="D34" s="118"/>
      <x:c r="E34" s="118"/>
      <x:c r="F34" s="120"/>
      <x:c r="G34" s="122"/>
      <x:c r="H34" s="122"/>
      <x:c r="I34" s="122"/>
      <x:c r="J34" s="122"/>
      <x:c r="K34" s="129" t="str">
        <x:f>IF(A34="","",H34+I34-J34)</x:f>
      </x:c>
      <x:c r="L34" s="129" t="str">
        <x:f>IF(A34="","",SUMIFS('05_Execucao'!$O$7:$O$106,'05_Execucao'!$J$7:$J$106,B34,'05_Execucao'!$M$7:$M$106,E34,'05_Execucao'!$G$7:$G$106,"&lt;"&amp;F34))</x:f>
      </x:c>
      <x:c r="M34" s="129" t="str">
        <x:f>IF(A34="","",K34-L34)</x:f>
      </x:c>
      <x:c r="N34" s="129" t="str">
        <x:f>IF(A34="","",SUMIFS('03_Contratacoes'!$Q$7:$Q$106,'03_Contratacoes'!$K$7:$K$106,B34,'03_Contratacoes'!$N$7:$N$106,E34,'03_Contratacoes'!$I$7:$I$106,F34))</x:f>
      </x:c>
      <x:c r="O34" s="129" t="str">
        <x:f>IF(A34="","",M34-N34)</x:f>
      </x:c>
      <x:c r="P34" s="118"/>
      <x:c r="Q34" s="118"/>
      <x:c r="R34" s="118"/>
      <x:c r="S34" s="127" t="str">
        <x:f>IF(A34="","",IF(OR(B34="",E34="",F34="",P34="",Q34=""),"Não concluído",IF(O34&lt;0,"Não conforme",IF(AND((I34+J34)&lt;&gt;0,R34=""),"Com ressalvas","Conforme"))))</x:f>
      </x:c>
    </x:row>
    <x:row r="35">
      <x:c r="A35" s="118"/>
      <x:c r="B35" s="118"/>
      <x:c r="C35" s="118"/>
      <x:c r="D35" s="118"/>
      <x:c r="E35" s="118"/>
      <x:c r="F35" s="120"/>
      <x:c r="G35" s="122"/>
      <x:c r="H35" s="122"/>
      <x:c r="I35" s="122"/>
      <x:c r="J35" s="122"/>
      <x:c r="K35" s="129" t="str">
        <x:f>IF(A35="","",H35+I35-J35)</x:f>
      </x:c>
      <x:c r="L35" s="129" t="str">
        <x:f>IF(A35="","",SUMIFS('05_Execucao'!$O$7:$O$106,'05_Execucao'!$J$7:$J$106,B35,'05_Execucao'!$M$7:$M$106,E35,'05_Execucao'!$G$7:$G$106,"&lt;"&amp;F35))</x:f>
      </x:c>
      <x:c r="M35" s="129" t="str">
        <x:f>IF(A35="","",K35-L35)</x:f>
      </x:c>
      <x:c r="N35" s="129" t="str">
        <x:f>IF(A35="","",SUMIFS('03_Contratacoes'!$Q$7:$Q$106,'03_Contratacoes'!$K$7:$K$106,B35,'03_Contratacoes'!$N$7:$N$106,E35,'03_Contratacoes'!$I$7:$I$106,F35))</x:f>
      </x:c>
      <x:c r="O35" s="129" t="str">
        <x:f>IF(A35="","",M35-N35)</x:f>
      </x:c>
      <x:c r="P35" s="118"/>
      <x:c r="Q35" s="118"/>
      <x:c r="R35" s="118"/>
      <x:c r="S35" s="127" t="str">
        <x:f>IF(A35="","",IF(OR(B35="",E35="",F35="",P35="",Q35=""),"Não concluído",IF(O35&lt;0,"Não conforme",IF(AND((I35+J35)&lt;&gt;0,R35=""),"Com ressalvas","Conforme"))))</x:f>
      </x:c>
    </x:row>
    <x:row r="36">
      <x:c r="A36" s="118"/>
      <x:c r="B36" s="118"/>
      <x:c r="C36" s="118"/>
      <x:c r="D36" s="118"/>
      <x:c r="E36" s="118"/>
      <x:c r="F36" s="120"/>
      <x:c r="G36" s="122"/>
      <x:c r="H36" s="122"/>
      <x:c r="I36" s="122"/>
      <x:c r="J36" s="122"/>
      <x:c r="K36" s="129" t="str">
        <x:f>IF(A36="","",H36+I36-J36)</x:f>
      </x:c>
      <x:c r="L36" s="129" t="str">
        <x:f>IF(A36="","",SUMIFS('05_Execucao'!$O$7:$O$106,'05_Execucao'!$J$7:$J$106,B36,'05_Execucao'!$M$7:$M$106,E36,'05_Execucao'!$G$7:$G$106,"&lt;"&amp;F36))</x:f>
      </x:c>
      <x:c r="M36" s="129" t="str">
        <x:f>IF(A36="","",K36-L36)</x:f>
      </x:c>
      <x:c r="N36" s="129" t="str">
        <x:f>IF(A36="","",SUMIFS('03_Contratacoes'!$Q$7:$Q$106,'03_Contratacoes'!$K$7:$K$106,B36,'03_Contratacoes'!$N$7:$N$106,E36,'03_Contratacoes'!$I$7:$I$106,F36))</x:f>
      </x:c>
      <x:c r="O36" s="129" t="str">
        <x:f>IF(A36="","",M36-N36)</x:f>
      </x:c>
      <x:c r="P36" s="118"/>
      <x:c r="Q36" s="118"/>
      <x:c r="R36" s="118"/>
      <x:c r="S36" s="127" t="str">
        <x:f>IF(A36="","",IF(OR(B36="",E36="",F36="",P36="",Q36=""),"Não concluído",IF(O36&lt;0,"Não conforme",IF(AND((I36+J36)&lt;&gt;0,R36=""),"Com ressalvas","Conforme"))))</x:f>
      </x:c>
    </x:row>
    <x:row r="37">
      <x:c r="A37" s="118"/>
      <x:c r="B37" s="118"/>
      <x:c r="C37" s="118"/>
      <x:c r="D37" s="118"/>
      <x:c r="E37" s="118"/>
      <x:c r="F37" s="120"/>
      <x:c r="G37" s="122"/>
      <x:c r="H37" s="122"/>
      <x:c r="I37" s="122"/>
      <x:c r="J37" s="122"/>
      <x:c r="K37" s="129" t="str">
        <x:f>IF(A37="","",H37+I37-J37)</x:f>
      </x:c>
      <x:c r="L37" s="129" t="str">
        <x:f>IF(A37="","",SUMIFS('05_Execucao'!$O$7:$O$106,'05_Execucao'!$J$7:$J$106,B37,'05_Execucao'!$M$7:$M$106,E37,'05_Execucao'!$G$7:$G$106,"&lt;"&amp;F37))</x:f>
      </x:c>
      <x:c r="M37" s="129" t="str">
        <x:f>IF(A37="","",K37-L37)</x:f>
      </x:c>
      <x:c r="N37" s="129" t="str">
        <x:f>IF(A37="","",SUMIFS('03_Contratacoes'!$Q$7:$Q$106,'03_Contratacoes'!$K$7:$K$106,B37,'03_Contratacoes'!$N$7:$N$106,E37,'03_Contratacoes'!$I$7:$I$106,F37))</x:f>
      </x:c>
      <x:c r="O37" s="129" t="str">
        <x:f>IF(A37="","",M37-N37)</x:f>
      </x:c>
      <x:c r="P37" s="118"/>
      <x:c r="Q37" s="118"/>
      <x:c r="R37" s="118"/>
      <x:c r="S37" s="127" t="str">
        <x:f>IF(A37="","",IF(OR(B37="",E37="",F37="",P37="",Q37=""),"Não concluído",IF(O37&lt;0,"Não conforme",IF(AND((I37+J37)&lt;&gt;0,R37=""),"Com ressalvas","Conforme"))))</x:f>
      </x:c>
    </x:row>
    <x:row r="38">
      <x:c r="A38" s="118"/>
      <x:c r="B38" s="118"/>
      <x:c r="C38" s="118"/>
      <x:c r="D38" s="118"/>
      <x:c r="E38" s="118"/>
      <x:c r="F38" s="120"/>
      <x:c r="G38" s="122"/>
      <x:c r="H38" s="122"/>
      <x:c r="I38" s="122"/>
      <x:c r="J38" s="122"/>
      <x:c r="K38" s="129" t="str">
        <x:f>IF(A38="","",H38+I38-J38)</x:f>
      </x:c>
      <x:c r="L38" s="129" t="str">
        <x:f>IF(A38="","",SUMIFS('05_Execucao'!$O$7:$O$106,'05_Execucao'!$J$7:$J$106,B38,'05_Execucao'!$M$7:$M$106,E38,'05_Execucao'!$G$7:$G$106,"&lt;"&amp;F38))</x:f>
      </x:c>
      <x:c r="M38" s="129" t="str">
        <x:f>IF(A38="","",K38-L38)</x:f>
      </x:c>
      <x:c r="N38" s="129" t="str">
        <x:f>IF(A38="","",SUMIFS('03_Contratacoes'!$Q$7:$Q$106,'03_Contratacoes'!$K$7:$K$106,B38,'03_Contratacoes'!$N$7:$N$106,E38,'03_Contratacoes'!$I$7:$I$106,F38))</x:f>
      </x:c>
      <x:c r="O38" s="129" t="str">
        <x:f>IF(A38="","",M38-N38)</x:f>
      </x:c>
      <x:c r="P38" s="118"/>
      <x:c r="Q38" s="118"/>
      <x:c r="R38" s="118"/>
      <x:c r="S38" s="127" t="str">
        <x:f>IF(A38="","",IF(OR(B38="",E38="",F38="",P38="",Q38=""),"Não concluído",IF(O38&lt;0,"Não conforme",IF(AND((I38+J38)&lt;&gt;0,R38=""),"Com ressalvas","Conforme"))))</x:f>
      </x:c>
    </x:row>
    <x:row r="39">
      <x:c r="A39" s="118"/>
      <x:c r="B39" s="118"/>
      <x:c r="C39" s="118"/>
      <x:c r="D39" s="118"/>
      <x:c r="E39" s="118"/>
      <x:c r="F39" s="120"/>
      <x:c r="G39" s="122"/>
      <x:c r="H39" s="122"/>
      <x:c r="I39" s="122"/>
      <x:c r="J39" s="122"/>
      <x:c r="K39" s="129" t="str">
        <x:f>IF(A39="","",H39+I39-J39)</x:f>
      </x:c>
      <x:c r="L39" s="129" t="str">
        <x:f>IF(A39="","",SUMIFS('05_Execucao'!$O$7:$O$106,'05_Execucao'!$J$7:$J$106,B39,'05_Execucao'!$M$7:$M$106,E39,'05_Execucao'!$G$7:$G$106,"&lt;"&amp;F39))</x:f>
      </x:c>
      <x:c r="M39" s="129" t="str">
        <x:f>IF(A39="","",K39-L39)</x:f>
      </x:c>
      <x:c r="N39" s="129" t="str">
        <x:f>IF(A39="","",SUMIFS('03_Contratacoes'!$Q$7:$Q$106,'03_Contratacoes'!$K$7:$K$106,B39,'03_Contratacoes'!$N$7:$N$106,E39,'03_Contratacoes'!$I$7:$I$106,F39))</x:f>
      </x:c>
      <x:c r="O39" s="129" t="str">
        <x:f>IF(A39="","",M39-N39)</x:f>
      </x:c>
      <x:c r="P39" s="118"/>
      <x:c r="Q39" s="118"/>
      <x:c r="R39" s="118"/>
      <x:c r="S39" s="127" t="str">
        <x:f>IF(A39="","",IF(OR(B39="",E39="",F39="",P39="",Q39=""),"Não concluído",IF(O39&lt;0,"Não conforme",IF(AND((I39+J39)&lt;&gt;0,R39=""),"Com ressalvas","Conforme"))))</x:f>
      </x:c>
    </x:row>
    <x:row r="40">
      <x:c r="A40" s="118"/>
      <x:c r="B40" s="118"/>
      <x:c r="C40" s="118"/>
      <x:c r="D40" s="118"/>
      <x:c r="E40" s="118"/>
      <x:c r="F40" s="120"/>
      <x:c r="G40" s="122"/>
      <x:c r="H40" s="122"/>
      <x:c r="I40" s="122"/>
      <x:c r="J40" s="122"/>
      <x:c r="K40" s="129" t="str">
        <x:f>IF(A40="","",H40+I40-J40)</x:f>
      </x:c>
      <x:c r="L40" s="129" t="str">
        <x:f>IF(A40="","",SUMIFS('05_Execucao'!$O$7:$O$106,'05_Execucao'!$J$7:$J$106,B40,'05_Execucao'!$M$7:$M$106,E40,'05_Execucao'!$G$7:$G$106,"&lt;"&amp;F40))</x:f>
      </x:c>
      <x:c r="M40" s="129" t="str">
        <x:f>IF(A40="","",K40-L40)</x:f>
      </x:c>
      <x:c r="N40" s="129" t="str">
        <x:f>IF(A40="","",SUMIFS('03_Contratacoes'!$Q$7:$Q$106,'03_Contratacoes'!$K$7:$K$106,B40,'03_Contratacoes'!$N$7:$N$106,E40,'03_Contratacoes'!$I$7:$I$106,F40))</x:f>
      </x:c>
      <x:c r="O40" s="129" t="str">
        <x:f>IF(A40="","",M40-N40)</x:f>
      </x:c>
      <x:c r="P40" s="118"/>
      <x:c r="Q40" s="118"/>
      <x:c r="R40" s="118"/>
      <x:c r="S40" s="127" t="str">
        <x:f>IF(A40="","",IF(OR(B40="",E40="",F40="",P40="",Q40=""),"Não concluído",IF(O40&lt;0,"Não conforme",IF(AND((I40+J40)&lt;&gt;0,R40=""),"Com ressalvas","Conforme"))))</x:f>
      </x:c>
    </x:row>
    <x:row r="41">
      <x:c r="A41" s="118"/>
      <x:c r="B41" s="118"/>
      <x:c r="C41" s="118"/>
      <x:c r="D41" s="118"/>
      <x:c r="E41" s="118"/>
      <x:c r="F41" s="120"/>
      <x:c r="G41" s="122"/>
      <x:c r="H41" s="122"/>
      <x:c r="I41" s="122"/>
      <x:c r="J41" s="122"/>
      <x:c r="K41" s="129" t="str">
        <x:f>IF(A41="","",H41+I41-J41)</x:f>
      </x:c>
      <x:c r="L41" s="129" t="str">
        <x:f>IF(A41="","",SUMIFS('05_Execucao'!$O$7:$O$106,'05_Execucao'!$J$7:$J$106,B41,'05_Execucao'!$M$7:$M$106,E41,'05_Execucao'!$G$7:$G$106,"&lt;"&amp;F41))</x:f>
      </x:c>
      <x:c r="M41" s="129" t="str">
        <x:f>IF(A41="","",K41-L41)</x:f>
      </x:c>
      <x:c r="N41" s="129" t="str">
        <x:f>IF(A41="","",SUMIFS('03_Contratacoes'!$Q$7:$Q$106,'03_Contratacoes'!$K$7:$K$106,B41,'03_Contratacoes'!$N$7:$N$106,E41,'03_Contratacoes'!$I$7:$I$106,F41))</x:f>
      </x:c>
      <x:c r="O41" s="129" t="str">
        <x:f>IF(A41="","",M41-N41)</x:f>
      </x:c>
      <x:c r="P41" s="118"/>
      <x:c r="Q41" s="118"/>
      <x:c r="R41" s="118"/>
      <x:c r="S41" s="127" t="str">
        <x:f>IF(A41="","",IF(OR(B41="",E41="",F41="",P41="",Q41=""),"Não concluído",IF(O41&lt;0,"Não conforme",IF(AND((I41+J41)&lt;&gt;0,R41=""),"Com ressalvas","Conforme"))))</x:f>
      </x:c>
    </x:row>
    <x:row r="42">
      <x:c r="A42" s="118"/>
      <x:c r="B42" s="118"/>
      <x:c r="C42" s="118"/>
      <x:c r="D42" s="118"/>
      <x:c r="E42" s="118"/>
      <x:c r="F42" s="120"/>
      <x:c r="G42" s="122"/>
      <x:c r="H42" s="122"/>
      <x:c r="I42" s="122"/>
      <x:c r="J42" s="122"/>
      <x:c r="K42" s="129" t="str">
        <x:f>IF(A42="","",H42+I42-J42)</x:f>
      </x:c>
      <x:c r="L42" s="129" t="str">
        <x:f>IF(A42="","",SUMIFS('05_Execucao'!$O$7:$O$106,'05_Execucao'!$J$7:$J$106,B42,'05_Execucao'!$M$7:$M$106,E42,'05_Execucao'!$G$7:$G$106,"&lt;"&amp;F42))</x:f>
      </x:c>
      <x:c r="M42" s="129" t="str">
        <x:f>IF(A42="","",K42-L42)</x:f>
      </x:c>
      <x:c r="N42" s="129" t="str">
        <x:f>IF(A42="","",SUMIFS('03_Contratacoes'!$Q$7:$Q$106,'03_Contratacoes'!$K$7:$K$106,B42,'03_Contratacoes'!$N$7:$N$106,E42,'03_Contratacoes'!$I$7:$I$106,F42))</x:f>
      </x:c>
      <x:c r="O42" s="129" t="str">
        <x:f>IF(A42="","",M42-N42)</x:f>
      </x:c>
      <x:c r="P42" s="118"/>
      <x:c r="Q42" s="118"/>
      <x:c r="R42" s="118"/>
      <x:c r="S42" s="127" t="str">
        <x:f>IF(A42="","",IF(OR(B42="",E42="",F42="",P42="",Q42=""),"Não concluído",IF(O42&lt;0,"Não conforme",IF(AND((I42+J42)&lt;&gt;0,R42=""),"Com ressalvas","Conforme"))))</x:f>
      </x:c>
    </x:row>
    <x:row r="43">
      <x:c r="A43" s="118"/>
      <x:c r="B43" s="118"/>
      <x:c r="C43" s="118"/>
      <x:c r="D43" s="118"/>
      <x:c r="E43" s="118"/>
      <x:c r="F43" s="120"/>
      <x:c r="G43" s="122"/>
      <x:c r="H43" s="122"/>
      <x:c r="I43" s="122"/>
      <x:c r="J43" s="122"/>
      <x:c r="K43" s="129" t="str">
        <x:f>IF(A43="","",H43+I43-J43)</x:f>
      </x:c>
      <x:c r="L43" s="129" t="str">
        <x:f>IF(A43="","",SUMIFS('05_Execucao'!$O$7:$O$106,'05_Execucao'!$J$7:$J$106,B43,'05_Execucao'!$M$7:$M$106,E43,'05_Execucao'!$G$7:$G$106,"&lt;"&amp;F43))</x:f>
      </x:c>
      <x:c r="M43" s="129" t="str">
        <x:f>IF(A43="","",K43-L43)</x:f>
      </x:c>
      <x:c r="N43" s="129" t="str">
        <x:f>IF(A43="","",SUMIFS('03_Contratacoes'!$Q$7:$Q$106,'03_Contratacoes'!$K$7:$K$106,B43,'03_Contratacoes'!$N$7:$N$106,E43,'03_Contratacoes'!$I$7:$I$106,F43))</x:f>
      </x:c>
      <x:c r="O43" s="129" t="str">
        <x:f>IF(A43="","",M43-N43)</x:f>
      </x:c>
      <x:c r="P43" s="118"/>
      <x:c r="Q43" s="118"/>
      <x:c r="R43" s="118"/>
      <x:c r="S43" s="127" t="str">
        <x:f>IF(A43="","",IF(OR(B43="",E43="",F43="",P43="",Q43=""),"Não concluído",IF(O43&lt;0,"Não conforme",IF(AND((I43+J43)&lt;&gt;0,R43=""),"Com ressalvas","Conforme"))))</x:f>
      </x:c>
    </x:row>
    <x:row r="44">
      <x:c r="A44" s="118"/>
      <x:c r="B44" s="118"/>
      <x:c r="C44" s="118"/>
      <x:c r="D44" s="118"/>
      <x:c r="E44" s="118"/>
      <x:c r="F44" s="120"/>
      <x:c r="G44" s="122"/>
      <x:c r="H44" s="122"/>
      <x:c r="I44" s="122"/>
      <x:c r="J44" s="122"/>
      <x:c r="K44" s="129" t="str">
        <x:f>IF(A44="","",H44+I44-J44)</x:f>
      </x:c>
      <x:c r="L44" s="129" t="str">
        <x:f>IF(A44="","",SUMIFS('05_Execucao'!$O$7:$O$106,'05_Execucao'!$J$7:$J$106,B44,'05_Execucao'!$M$7:$M$106,E44,'05_Execucao'!$G$7:$G$106,"&lt;"&amp;F44))</x:f>
      </x:c>
      <x:c r="M44" s="129" t="str">
        <x:f>IF(A44="","",K44-L44)</x:f>
      </x:c>
      <x:c r="N44" s="129" t="str">
        <x:f>IF(A44="","",SUMIFS('03_Contratacoes'!$Q$7:$Q$106,'03_Contratacoes'!$K$7:$K$106,B44,'03_Contratacoes'!$N$7:$N$106,E44,'03_Contratacoes'!$I$7:$I$106,F44))</x:f>
      </x:c>
      <x:c r="O44" s="129" t="str">
        <x:f>IF(A44="","",M44-N44)</x:f>
      </x:c>
      <x:c r="P44" s="118"/>
      <x:c r="Q44" s="118"/>
      <x:c r="R44" s="118"/>
      <x:c r="S44" s="127" t="str">
        <x:f>IF(A44="","",IF(OR(B44="",E44="",F44="",P44="",Q44=""),"Não concluído",IF(O44&lt;0,"Não conforme",IF(AND((I44+J44)&lt;&gt;0,R44=""),"Com ressalvas","Conforme"))))</x:f>
      </x:c>
    </x:row>
    <x:row r="45">
      <x:c r="A45" s="118"/>
      <x:c r="B45" s="118"/>
      <x:c r="C45" s="118"/>
      <x:c r="D45" s="118"/>
      <x:c r="E45" s="118"/>
      <x:c r="F45" s="120"/>
      <x:c r="G45" s="122"/>
      <x:c r="H45" s="122"/>
      <x:c r="I45" s="122"/>
      <x:c r="J45" s="122"/>
      <x:c r="K45" s="129" t="str">
        <x:f>IF(A45="","",H45+I45-J45)</x:f>
      </x:c>
      <x:c r="L45" s="129" t="str">
        <x:f>IF(A45="","",SUMIFS('05_Execucao'!$O$7:$O$106,'05_Execucao'!$J$7:$J$106,B45,'05_Execucao'!$M$7:$M$106,E45,'05_Execucao'!$G$7:$G$106,"&lt;"&amp;F45))</x:f>
      </x:c>
      <x:c r="M45" s="129" t="str">
        <x:f>IF(A45="","",K45-L45)</x:f>
      </x:c>
      <x:c r="N45" s="129" t="str">
        <x:f>IF(A45="","",SUMIFS('03_Contratacoes'!$Q$7:$Q$106,'03_Contratacoes'!$K$7:$K$106,B45,'03_Contratacoes'!$N$7:$N$106,E45,'03_Contratacoes'!$I$7:$I$106,F45))</x:f>
      </x:c>
      <x:c r="O45" s="129" t="str">
        <x:f>IF(A45="","",M45-N45)</x:f>
      </x:c>
      <x:c r="P45" s="118"/>
      <x:c r="Q45" s="118"/>
      <x:c r="R45" s="118"/>
      <x:c r="S45" s="127" t="str">
        <x:f>IF(A45="","",IF(OR(B45="",E45="",F45="",P45="",Q45=""),"Não concluído",IF(O45&lt;0,"Não conforme",IF(AND((I45+J45)&lt;&gt;0,R45=""),"Com ressalvas","Conforme"))))</x:f>
      </x:c>
    </x:row>
    <x:row r="46">
      <x:c r="A46" s="118"/>
      <x:c r="B46" s="118"/>
      <x:c r="C46" s="118"/>
      <x:c r="D46" s="118"/>
      <x:c r="E46" s="118"/>
      <x:c r="F46" s="120"/>
      <x:c r="G46" s="122"/>
      <x:c r="H46" s="122"/>
      <x:c r="I46" s="122"/>
      <x:c r="J46" s="122"/>
      <x:c r="K46" s="129" t="str">
        <x:f>IF(A46="","",H46+I46-J46)</x:f>
      </x:c>
      <x:c r="L46" s="129" t="str">
        <x:f>IF(A46="","",SUMIFS('05_Execucao'!$O$7:$O$106,'05_Execucao'!$J$7:$J$106,B46,'05_Execucao'!$M$7:$M$106,E46,'05_Execucao'!$G$7:$G$106,"&lt;"&amp;F46))</x:f>
      </x:c>
      <x:c r="M46" s="129" t="str">
        <x:f>IF(A46="","",K46-L46)</x:f>
      </x:c>
      <x:c r="N46" s="129" t="str">
        <x:f>IF(A46="","",SUMIFS('03_Contratacoes'!$Q$7:$Q$106,'03_Contratacoes'!$K$7:$K$106,B46,'03_Contratacoes'!$N$7:$N$106,E46,'03_Contratacoes'!$I$7:$I$106,F46))</x:f>
      </x:c>
      <x:c r="O46" s="129" t="str">
        <x:f>IF(A46="","",M46-N46)</x:f>
      </x:c>
      <x:c r="P46" s="118"/>
      <x:c r="Q46" s="118"/>
      <x:c r="R46" s="118"/>
      <x:c r="S46" s="127" t="str">
        <x:f>IF(A46="","",IF(OR(B46="",E46="",F46="",P46="",Q46=""),"Não concluído",IF(O46&lt;0,"Não conforme",IF(AND((I46+J46)&lt;&gt;0,R46=""),"Com ressalvas","Conforme"))))</x:f>
      </x:c>
    </x:row>
    <x:row r="47">
      <x:c r="A47" s="118"/>
      <x:c r="B47" s="118"/>
      <x:c r="C47" s="118"/>
      <x:c r="D47" s="118"/>
      <x:c r="E47" s="118"/>
      <x:c r="F47" s="120"/>
      <x:c r="G47" s="122"/>
      <x:c r="H47" s="122"/>
      <x:c r="I47" s="122"/>
      <x:c r="J47" s="122"/>
      <x:c r="K47" s="129" t="str">
        <x:f>IF(A47="","",H47+I47-J47)</x:f>
      </x:c>
      <x:c r="L47" s="129" t="str">
        <x:f>IF(A47="","",SUMIFS('05_Execucao'!$O$7:$O$106,'05_Execucao'!$J$7:$J$106,B47,'05_Execucao'!$M$7:$M$106,E47,'05_Execucao'!$G$7:$G$106,"&lt;"&amp;F47))</x:f>
      </x:c>
      <x:c r="M47" s="129" t="str">
        <x:f>IF(A47="","",K47-L47)</x:f>
      </x:c>
      <x:c r="N47" s="129" t="str">
        <x:f>IF(A47="","",SUMIFS('03_Contratacoes'!$Q$7:$Q$106,'03_Contratacoes'!$K$7:$K$106,B47,'03_Contratacoes'!$N$7:$N$106,E47,'03_Contratacoes'!$I$7:$I$106,F47))</x:f>
      </x:c>
      <x:c r="O47" s="129" t="str">
        <x:f>IF(A47="","",M47-N47)</x:f>
      </x:c>
      <x:c r="P47" s="118"/>
      <x:c r="Q47" s="118"/>
      <x:c r="R47" s="118"/>
      <x:c r="S47" s="127" t="str">
        <x:f>IF(A47="","",IF(OR(B47="",E47="",F47="",P47="",Q47=""),"Não concluído",IF(O47&lt;0,"Não conforme",IF(AND((I47+J47)&lt;&gt;0,R47=""),"Com ressalvas","Conforme"))))</x:f>
      </x:c>
    </x:row>
    <x:row r="48">
      <x:c r="A48" s="118"/>
      <x:c r="B48" s="118"/>
      <x:c r="C48" s="118"/>
      <x:c r="D48" s="118"/>
      <x:c r="E48" s="118"/>
      <x:c r="F48" s="120"/>
      <x:c r="G48" s="122"/>
      <x:c r="H48" s="122"/>
      <x:c r="I48" s="122"/>
      <x:c r="J48" s="122"/>
      <x:c r="K48" s="129" t="str">
        <x:f>IF(A48="","",H48+I48-J48)</x:f>
      </x:c>
      <x:c r="L48" s="129" t="str">
        <x:f>IF(A48="","",SUMIFS('05_Execucao'!$O$7:$O$106,'05_Execucao'!$J$7:$J$106,B48,'05_Execucao'!$M$7:$M$106,E48,'05_Execucao'!$G$7:$G$106,"&lt;"&amp;F48))</x:f>
      </x:c>
      <x:c r="M48" s="129" t="str">
        <x:f>IF(A48="","",K48-L48)</x:f>
      </x:c>
      <x:c r="N48" s="129" t="str">
        <x:f>IF(A48="","",SUMIFS('03_Contratacoes'!$Q$7:$Q$106,'03_Contratacoes'!$K$7:$K$106,B48,'03_Contratacoes'!$N$7:$N$106,E48,'03_Contratacoes'!$I$7:$I$106,F48))</x:f>
      </x:c>
      <x:c r="O48" s="129" t="str">
        <x:f>IF(A48="","",M48-N48)</x:f>
      </x:c>
      <x:c r="P48" s="118"/>
      <x:c r="Q48" s="118"/>
      <x:c r="R48" s="118"/>
      <x:c r="S48" s="127" t="str">
        <x:f>IF(A48="","",IF(OR(B48="",E48="",F48="",P48="",Q48=""),"Não concluído",IF(O48&lt;0,"Não conforme",IF(AND((I48+J48)&lt;&gt;0,R48=""),"Com ressalvas","Conforme"))))</x:f>
      </x:c>
    </x:row>
    <x:row r="49">
      <x:c r="A49" s="118"/>
      <x:c r="B49" s="118"/>
      <x:c r="C49" s="118"/>
      <x:c r="D49" s="118"/>
      <x:c r="E49" s="118"/>
      <x:c r="F49" s="120"/>
      <x:c r="G49" s="122"/>
      <x:c r="H49" s="122"/>
      <x:c r="I49" s="122"/>
      <x:c r="J49" s="122"/>
      <x:c r="K49" s="129" t="str">
        <x:f>IF(A49="","",H49+I49-J49)</x:f>
      </x:c>
      <x:c r="L49" s="129" t="str">
        <x:f>IF(A49="","",SUMIFS('05_Execucao'!$O$7:$O$106,'05_Execucao'!$J$7:$J$106,B49,'05_Execucao'!$M$7:$M$106,E49,'05_Execucao'!$G$7:$G$106,"&lt;"&amp;F49))</x:f>
      </x:c>
      <x:c r="M49" s="129" t="str">
        <x:f>IF(A49="","",K49-L49)</x:f>
      </x:c>
      <x:c r="N49" s="129" t="str">
        <x:f>IF(A49="","",SUMIFS('03_Contratacoes'!$Q$7:$Q$106,'03_Contratacoes'!$K$7:$K$106,B49,'03_Contratacoes'!$N$7:$N$106,E49,'03_Contratacoes'!$I$7:$I$106,F49))</x:f>
      </x:c>
      <x:c r="O49" s="129" t="str">
        <x:f>IF(A49="","",M49-N49)</x:f>
      </x:c>
      <x:c r="P49" s="118"/>
      <x:c r="Q49" s="118"/>
      <x:c r="R49" s="118"/>
      <x:c r="S49" s="127" t="str">
        <x:f>IF(A49="","",IF(OR(B49="",E49="",F49="",P49="",Q49=""),"Não concluído",IF(O49&lt;0,"Não conforme",IF(AND((I49+J49)&lt;&gt;0,R49=""),"Com ressalvas","Conforme"))))</x:f>
      </x:c>
    </x:row>
    <x:row r="50">
      <x:c r="A50" s="118"/>
      <x:c r="B50" s="118"/>
      <x:c r="C50" s="118"/>
      <x:c r="D50" s="118"/>
      <x:c r="E50" s="118"/>
      <x:c r="F50" s="120"/>
      <x:c r="G50" s="122"/>
      <x:c r="H50" s="122"/>
      <x:c r="I50" s="122"/>
      <x:c r="J50" s="122"/>
      <x:c r="K50" s="129" t="str">
        <x:f>IF(A50="","",H50+I50-J50)</x:f>
      </x:c>
      <x:c r="L50" s="129" t="str">
        <x:f>IF(A50="","",SUMIFS('05_Execucao'!$O$7:$O$106,'05_Execucao'!$J$7:$J$106,B50,'05_Execucao'!$M$7:$M$106,E50,'05_Execucao'!$G$7:$G$106,"&lt;"&amp;F50))</x:f>
      </x:c>
      <x:c r="M50" s="129" t="str">
        <x:f>IF(A50="","",K50-L50)</x:f>
      </x:c>
      <x:c r="N50" s="129" t="str">
        <x:f>IF(A50="","",SUMIFS('03_Contratacoes'!$Q$7:$Q$106,'03_Contratacoes'!$K$7:$K$106,B50,'03_Contratacoes'!$N$7:$N$106,E50,'03_Contratacoes'!$I$7:$I$106,F50))</x:f>
      </x:c>
      <x:c r="O50" s="129" t="str">
        <x:f>IF(A50="","",M50-N50)</x:f>
      </x:c>
      <x:c r="P50" s="118"/>
      <x:c r="Q50" s="118"/>
      <x:c r="R50" s="118"/>
      <x:c r="S50" s="127" t="str">
        <x:f>IF(A50="","",IF(OR(B50="",E50="",F50="",P50="",Q50=""),"Não concluído",IF(O50&lt;0,"Não conforme",IF(AND((I50+J50)&lt;&gt;0,R50=""),"Com ressalvas","Conforme"))))</x:f>
      </x:c>
    </x:row>
    <x:row r="51">
      <x:c r="A51" s="118"/>
      <x:c r="B51" s="118"/>
      <x:c r="C51" s="118"/>
      <x:c r="D51" s="118"/>
      <x:c r="E51" s="118"/>
      <x:c r="F51" s="120"/>
      <x:c r="G51" s="122"/>
      <x:c r="H51" s="122"/>
      <x:c r="I51" s="122"/>
      <x:c r="J51" s="122"/>
      <x:c r="K51" s="129" t="str">
        <x:f>IF(A51="","",H51+I51-J51)</x:f>
      </x:c>
      <x:c r="L51" s="129" t="str">
        <x:f>IF(A51="","",SUMIFS('05_Execucao'!$O$7:$O$106,'05_Execucao'!$J$7:$J$106,B51,'05_Execucao'!$M$7:$M$106,E51,'05_Execucao'!$G$7:$G$106,"&lt;"&amp;F51))</x:f>
      </x:c>
      <x:c r="M51" s="129" t="str">
        <x:f>IF(A51="","",K51-L51)</x:f>
      </x:c>
      <x:c r="N51" s="129" t="str">
        <x:f>IF(A51="","",SUMIFS('03_Contratacoes'!$Q$7:$Q$106,'03_Contratacoes'!$K$7:$K$106,B51,'03_Contratacoes'!$N$7:$N$106,E51,'03_Contratacoes'!$I$7:$I$106,F51))</x:f>
      </x:c>
      <x:c r="O51" s="129" t="str">
        <x:f>IF(A51="","",M51-N51)</x:f>
      </x:c>
      <x:c r="P51" s="118"/>
      <x:c r="Q51" s="118"/>
      <x:c r="R51" s="118"/>
      <x:c r="S51" s="127" t="str">
        <x:f>IF(A51="","",IF(OR(B51="",E51="",F51="",P51="",Q51=""),"Não concluído",IF(O51&lt;0,"Não conforme",IF(AND((I51+J51)&lt;&gt;0,R51=""),"Com ressalvas","Conforme"))))</x:f>
      </x:c>
    </x:row>
    <x:row r="52">
      <x:c r="A52" s="118"/>
      <x:c r="B52" s="118"/>
      <x:c r="C52" s="118"/>
      <x:c r="D52" s="118"/>
      <x:c r="E52" s="118"/>
      <x:c r="F52" s="120"/>
      <x:c r="G52" s="122"/>
      <x:c r="H52" s="122"/>
      <x:c r="I52" s="122"/>
      <x:c r="J52" s="122"/>
      <x:c r="K52" s="129" t="str">
        <x:f>IF(A52="","",H52+I52-J52)</x:f>
      </x:c>
      <x:c r="L52" s="129" t="str">
        <x:f>IF(A52="","",SUMIFS('05_Execucao'!$O$7:$O$106,'05_Execucao'!$J$7:$J$106,B52,'05_Execucao'!$M$7:$M$106,E52,'05_Execucao'!$G$7:$G$106,"&lt;"&amp;F52))</x:f>
      </x:c>
      <x:c r="M52" s="129" t="str">
        <x:f>IF(A52="","",K52-L52)</x:f>
      </x:c>
      <x:c r="N52" s="129" t="str">
        <x:f>IF(A52="","",SUMIFS('03_Contratacoes'!$Q$7:$Q$106,'03_Contratacoes'!$K$7:$K$106,B52,'03_Contratacoes'!$N$7:$N$106,E52,'03_Contratacoes'!$I$7:$I$106,F52))</x:f>
      </x:c>
      <x:c r="O52" s="129" t="str">
        <x:f>IF(A52="","",M52-N52)</x:f>
      </x:c>
      <x:c r="P52" s="118"/>
      <x:c r="Q52" s="118"/>
      <x:c r="R52" s="118"/>
      <x:c r="S52" s="127" t="str">
        <x:f>IF(A52="","",IF(OR(B52="",E52="",F52="",P52="",Q52=""),"Não concluído",IF(O52&lt;0,"Não conforme",IF(AND((I52+J52)&lt;&gt;0,R52=""),"Com ressalvas","Conforme"))))</x:f>
      </x:c>
    </x:row>
    <x:row r="53">
      <x:c r="A53" s="118"/>
      <x:c r="B53" s="118"/>
      <x:c r="C53" s="118"/>
      <x:c r="D53" s="118"/>
      <x:c r="E53" s="118"/>
      <x:c r="F53" s="120"/>
      <x:c r="G53" s="122"/>
      <x:c r="H53" s="122"/>
      <x:c r="I53" s="122"/>
      <x:c r="J53" s="122"/>
      <x:c r="K53" s="129" t="str">
        <x:f>IF(A53="","",H53+I53-J53)</x:f>
      </x:c>
      <x:c r="L53" s="129" t="str">
        <x:f>IF(A53="","",SUMIFS('05_Execucao'!$O$7:$O$106,'05_Execucao'!$J$7:$J$106,B53,'05_Execucao'!$M$7:$M$106,E53,'05_Execucao'!$G$7:$G$106,"&lt;"&amp;F53))</x:f>
      </x:c>
      <x:c r="M53" s="129" t="str">
        <x:f>IF(A53="","",K53-L53)</x:f>
      </x:c>
      <x:c r="N53" s="129" t="str">
        <x:f>IF(A53="","",SUMIFS('03_Contratacoes'!$Q$7:$Q$106,'03_Contratacoes'!$K$7:$K$106,B53,'03_Contratacoes'!$N$7:$N$106,E53,'03_Contratacoes'!$I$7:$I$106,F53))</x:f>
      </x:c>
      <x:c r="O53" s="129" t="str">
        <x:f>IF(A53="","",M53-N53)</x:f>
      </x:c>
      <x:c r="P53" s="118"/>
      <x:c r="Q53" s="118"/>
      <x:c r="R53" s="118"/>
      <x:c r="S53" s="127" t="str">
        <x:f>IF(A53="","",IF(OR(B53="",E53="",F53="",P53="",Q53=""),"Não concluído",IF(O53&lt;0,"Não conforme",IF(AND((I53+J53)&lt;&gt;0,R53=""),"Com ressalvas","Conforme"))))</x:f>
      </x:c>
    </x:row>
    <x:row r="54">
      <x:c r="A54" s="118"/>
      <x:c r="B54" s="118"/>
      <x:c r="C54" s="118"/>
      <x:c r="D54" s="118"/>
      <x:c r="E54" s="118"/>
      <x:c r="F54" s="120"/>
      <x:c r="G54" s="122"/>
      <x:c r="H54" s="122"/>
      <x:c r="I54" s="122"/>
      <x:c r="J54" s="122"/>
      <x:c r="K54" s="129" t="str">
        <x:f>IF(A54="","",H54+I54-J54)</x:f>
      </x:c>
      <x:c r="L54" s="129" t="str">
        <x:f>IF(A54="","",SUMIFS('05_Execucao'!$O$7:$O$106,'05_Execucao'!$J$7:$J$106,B54,'05_Execucao'!$M$7:$M$106,E54,'05_Execucao'!$G$7:$G$106,"&lt;"&amp;F54))</x:f>
      </x:c>
      <x:c r="M54" s="129" t="str">
        <x:f>IF(A54="","",K54-L54)</x:f>
      </x:c>
      <x:c r="N54" s="129" t="str">
        <x:f>IF(A54="","",SUMIFS('03_Contratacoes'!$Q$7:$Q$106,'03_Contratacoes'!$K$7:$K$106,B54,'03_Contratacoes'!$N$7:$N$106,E54,'03_Contratacoes'!$I$7:$I$106,F54))</x:f>
      </x:c>
      <x:c r="O54" s="129" t="str">
        <x:f>IF(A54="","",M54-N54)</x:f>
      </x:c>
      <x:c r="P54" s="118"/>
      <x:c r="Q54" s="118"/>
      <x:c r="R54" s="118"/>
      <x:c r="S54" s="127" t="str">
        <x:f>IF(A54="","",IF(OR(B54="",E54="",F54="",P54="",Q54=""),"Não concluído",IF(O54&lt;0,"Não conforme",IF(AND((I54+J54)&lt;&gt;0,R54=""),"Com ressalvas","Conforme"))))</x:f>
      </x:c>
    </x:row>
    <x:row r="55">
      <x:c r="A55" s="118"/>
      <x:c r="B55" s="118"/>
      <x:c r="C55" s="118"/>
      <x:c r="D55" s="118"/>
      <x:c r="E55" s="118"/>
      <x:c r="F55" s="120"/>
      <x:c r="G55" s="122"/>
      <x:c r="H55" s="122"/>
      <x:c r="I55" s="122"/>
      <x:c r="J55" s="122"/>
      <x:c r="K55" s="129" t="str">
        <x:f>IF(A55="","",H55+I55-J55)</x:f>
      </x:c>
      <x:c r="L55" s="129" t="str">
        <x:f>IF(A55="","",SUMIFS('05_Execucao'!$O$7:$O$106,'05_Execucao'!$J$7:$J$106,B55,'05_Execucao'!$M$7:$M$106,E55,'05_Execucao'!$G$7:$G$106,"&lt;"&amp;F55))</x:f>
      </x:c>
      <x:c r="M55" s="129" t="str">
        <x:f>IF(A55="","",K55-L55)</x:f>
      </x:c>
      <x:c r="N55" s="129" t="str">
        <x:f>IF(A55="","",SUMIFS('03_Contratacoes'!$Q$7:$Q$106,'03_Contratacoes'!$K$7:$K$106,B55,'03_Contratacoes'!$N$7:$N$106,E55,'03_Contratacoes'!$I$7:$I$106,F55))</x:f>
      </x:c>
      <x:c r="O55" s="129" t="str">
        <x:f>IF(A55="","",M55-N55)</x:f>
      </x:c>
      <x:c r="P55" s="118"/>
      <x:c r="Q55" s="118"/>
      <x:c r="R55" s="118"/>
      <x:c r="S55" s="127" t="str">
        <x:f>IF(A55="","",IF(OR(B55="",E55="",F55="",P55="",Q55=""),"Não concluído",IF(O55&lt;0,"Não conforme",IF(AND((I55+J55)&lt;&gt;0,R55=""),"Com ressalvas","Conforme"))))</x:f>
      </x:c>
    </x:row>
    <x:row r="56">
      <x:c r="A56" s="118"/>
      <x:c r="B56" s="118"/>
      <x:c r="C56" s="118"/>
      <x:c r="D56" s="118"/>
      <x:c r="E56" s="118"/>
      <x:c r="F56" s="120"/>
      <x:c r="G56" s="122"/>
      <x:c r="H56" s="122"/>
      <x:c r="I56" s="122"/>
      <x:c r="J56" s="122"/>
      <x:c r="K56" s="129" t="str">
        <x:f>IF(A56="","",H56+I56-J56)</x:f>
      </x:c>
      <x:c r="L56" s="129" t="str">
        <x:f>IF(A56="","",SUMIFS('05_Execucao'!$O$7:$O$106,'05_Execucao'!$J$7:$J$106,B56,'05_Execucao'!$M$7:$M$106,E56,'05_Execucao'!$G$7:$G$106,"&lt;"&amp;F56))</x:f>
      </x:c>
      <x:c r="M56" s="129" t="str">
        <x:f>IF(A56="","",K56-L56)</x:f>
      </x:c>
      <x:c r="N56" s="129" t="str">
        <x:f>IF(A56="","",SUMIFS('03_Contratacoes'!$Q$7:$Q$106,'03_Contratacoes'!$K$7:$K$106,B56,'03_Contratacoes'!$N$7:$N$106,E56,'03_Contratacoes'!$I$7:$I$106,F56))</x:f>
      </x:c>
      <x:c r="O56" s="129" t="str">
        <x:f>IF(A56="","",M56-N56)</x:f>
      </x:c>
      <x:c r="P56" s="118"/>
      <x:c r="Q56" s="118"/>
      <x:c r="R56" s="118"/>
      <x:c r="S56" s="127" t="str">
        <x:f>IF(A56="","",IF(OR(B56="",E56="",F56="",P56="",Q56=""),"Não concluído",IF(O56&lt;0,"Não conforme",IF(AND((I56+J56)&lt;&gt;0,R56=""),"Com ressalvas","Conforme"))))</x:f>
      </x:c>
    </x:row>
  </x:sheetData>
  <x:mergeCells>
    <x:mergeCell ref="A1:S2"/>
    <x:mergeCell ref="A4:S4"/>
  </x:mergeCells>
  <x:conditionalFormatting sqref="S7:S56">
    <x:cfRule type="containsText" dxfId="8" priority="1" operator="containsText" text="Não conforme"/>
    <x:cfRule type="containsText" dxfId="9" priority="2" operator="containsText" text="Com ressalvas"/>
    <x:cfRule type="containsText" dxfId="10" priority="3" operator="containsText" text="Conforme"/>
    <x:cfRule type="containsText" dxfId="11" priority="4" operator="containsText" text="Não concluído"/>
  </x:conditionalFormatting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26" hidden="0" customWidth="1"/>
    <x:col min="4" max="4" width="26" hidden="0" customWidth="1"/>
    <x:col min="5" max="5" width="18" hidden="0" customWidth="1"/>
    <x:col min="6" max="6" width="14" hidden="0" customWidth="1"/>
    <x:col min="7" max="7" width="14" hidden="0" customWidth="1"/>
    <x:col min="8" max="8" width="16" hidden="0" customWidth="1"/>
    <x:col min="9" max="9" width="12" hidden="0" customWidth="1"/>
    <x:col min="10" max="10" width="24" hidden="0" customWidth="1"/>
    <x:col min="11" max="11" width="15" hidden="0" customWidth="1"/>
    <x:col min="12" max="12" width="15" hidden="0" customWidth="1"/>
    <x:col min="13" max="13" width="15" hidden="0" customWidth="1"/>
    <x:col min="14" max="14" width="17" hidden="0" customWidth="1"/>
    <x:col min="15" max="15" width="17" hidden="0" customWidth="1"/>
    <x:col min="16" max="16" width="17" hidden="0" customWidth="1"/>
    <x:col min="17" max="17" width="14" hidden="0" customWidth="1"/>
    <x:col min="18" max="18" width="17" hidden="0" customWidth="1"/>
    <x:col min="19" max="19" width="28" hidden="0" customWidth="1"/>
    <x:col min="20" max="20" width="14" hidden="0" customWidth="1"/>
    <x:col min="21" max="21" width="17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</x:cols>
  <x:sheetData>
    <x:row r="1" ht="34" customHeight="1">
      <x:c r="A1" s="5" t="str">
        <x:v>Q02/Q05 - CICLO DA DESPESA: EMPENHO, LIQUIDAÇÃO E PAGAMENTO</x:v>
      </x:c>
      <x:c r="B1" s="5" t="str">
        <x:v>Q02/Q05 - CICLO DA DESPESA: EMPENHO, LIQUIDAÇÃO E PAGAMENTO</x:v>
      </x:c>
      <x:c r="C1" s="5" t="str">
        <x:v>Q02/Q05 - CICLO DA DESPESA: EMPENHO, LIQUIDAÇÃO E PAGAMENTO</x:v>
      </x:c>
      <x:c r="D1" s="5" t="str">
        <x:v>Q02/Q05 - CICLO DA DESPESA: EMPENHO, LIQUIDAÇÃO E PAGAMENTO</x:v>
      </x:c>
      <x:c r="E1" s="5" t="str">
        <x:v>Q02/Q05 - CICLO DA DESPESA: EMPENHO, LIQUIDAÇÃO E PAGAMENTO</x:v>
      </x:c>
      <x:c r="F1" s="5" t="str">
        <x:v>Q02/Q05 - CICLO DA DESPESA: EMPENHO, LIQUIDAÇÃO E PAGAMENTO</x:v>
      </x:c>
      <x:c r="G1" s="5" t="str">
        <x:v>Q02/Q05 - CICLO DA DESPESA: EMPENHO, LIQUIDAÇÃO E PAGAMENTO</x:v>
      </x:c>
      <x:c r="H1" s="5" t="str">
        <x:v>Q02/Q05 - CICLO DA DESPESA: EMPENHO, LIQUIDAÇÃO E PAGAMENTO</x:v>
      </x:c>
      <x:c r="I1" s="5" t="str">
        <x:v>Q02/Q05 - CICLO DA DESPESA: EMPENHO, LIQUIDAÇÃO E PAGAMENTO</x:v>
      </x:c>
      <x:c r="J1" s="5" t="str">
        <x:v>Q02/Q05 - CICLO DA DESPESA: EMPENHO, LIQUIDAÇÃO E PAGAMENTO</x:v>
      </x:c>
      <x:c r="K1" s="5" t="str">
        <x:v>Q02/Q05 - CICLO DA DESPESA: EMPENHO, LIQUIDAÇÃO E PAGAMENTO</x:v>
      </x:c>
      <x:c r="L1" s="5" t="str">
        <x:v>Q02/Q05 - CICLO DA DESPESA: EMPENHO, LIQUIDAÇÃO E PAGAMENTO</x:v>
      </x:c>
      <x:c r="M1" s="5" t="str">
        <x:v>Q02/Q05 - CICLO DA DESPESA: EMPENHO, LIQUIDAÇÃO E PAGAMENTO</x:v>
      </x:c>
      <x:c r="N1" s="5" t="str">
        <x:v>Q02/Q05 - CICLO DA DESPESA: EMPENHO, LIQUIDAÇÃO E PAGAMENTO</x:v>
      </x:c>
      <x:c r="O1" s="5" t="str">
        <x:v>Q02/Q05 - CICLO DA DESPESA: EMPENHO, LIQUIDAÇÃO E PAGAMENTO</x:v>
      </x:c>
      <x:c r="P1" s="5" t="str">
        <x:v>Q02/Q05 - CICLO DA DESPESA: EMPENHO, LIQUIDAÇÃO E PAGAMENTO</x:v>
      </x:c>
      <x:c r="Q1" s="5" t="str">
        <x:v>Q02/Q05 - CICLO DA DESPESA: EMPENHO, LIQUIDAÇÃO E PAGAMENTO</x:v>
      </x:c>
      <x:c r="R1" s="5" t="str">
        <x:v>Q02/Q05 - CICLO DA DESPESA: EMPENHO, LIQUIDAÇÃO E PAGAMENTO</x:v>
      </x:c>
      <x:c r="S1" s="5" t="str">
        <x:v>Q02/Q05 - CICLO DA DESPESA: EMPENHO, LIQUIDAÇÃO E PAGAMENTO</x:v>
      </x:c>
      <x:c r="T1" s="5" t="str">
        <x:v>Q02/Q05 - CICLO DA DESPESA: EMPENHO, LIQUIDAÇÃO E PAGAMENTO</x:v>
      </x:c>
      <x:c r="U1" s="5" t="str">
        <x:v>Q02/Q05 - CICLO DA DESPESA: EMPENHO, LIQUIDAÇÃO E PAGAMENTO</x:v>
      </x:c>
      <x:c r="V1" s="5" t="str">
        <x:v>Q02/Q05 - CICLO DA DESPESA: EMPENHO, LIQUIDAÇÃO E PAGAMENTO</x:v>
      </x:c>
      <x:c r="W1" s="5" t="str">
        <x:v>Q02/Q05 - CICLO DA DESPESA: EMPENHO, LIQUIDAÇÃO E PAGAMENTO</x:v>
      </x:c>
      <x:c r="X1" s="5" t="str">
        <x:v>Q02/Q05 - CICLO DA DESPESA: EMPENHO, LIQUIDAÇÃO E PAGAMENTO</x:v>
      </x:c>
      <x:c r="Y1" s="5" t="str">
        <x:v>Q02/Q05 - CICLO DA DESPESA: EMPENHO, LIQUIDAÇÃO E PAGAMENTO</x:v>
      </x:c>
      <x:c r="Z1" s="5" t="str">
        <x:v>Q02/Q05 - CICLO DA DESPESA: EMPENHO, LIQUIDAÇÃO E PAGAMENTO</x:v>
      </x:c>
      <x:c r="AA1" s="5" t="str">
        <x:v>Q02/Q05 - CICLO DA DESPESA: EMPENHO, LIQUIDAÇÃO E PAGAMENTO</x:v>
      </x:c>
      <x:c r="AB1" s="5" t="str">
        <x:v>Q02/Q05 - CICLO DA DESPESA: EMPENHO, LIQUIDAÇÃO E PAGAMENTO</x:v>
      </x:c>
    </x:row>
    <x:row r="2" ht="34" customHeight="1">
      <x:c r="A2" s="5" t="str">
        <x:v>Q02/Q05 - CICLO DA DESPESA: EMPENHO, LIQUIDAÇÃO E PAGAMENTO</x:v>
      </x:c>
      <x:c r="B2" s="5" t="str">
        <x:v>Q02/Q05 - CICLO DA DESPESA: EMPENHO, LIQUIDAÇÃO E PAGAMENTO</x:v>
      </x:c>
      <x:c r="C2" s="5" t="str">
        <x:v>Q02/Q05 - CICLO DA DESPESA: EMPENHO, LIQUIDAÇÃO E PAGAMENTO</x:v>
      </x:c>
      <x:c r="D2" s="5" t="str">
        <x:v>Q02/Q05 - CICLO DA DESPESA: EMPENHO, LIQUIDAÇÃO E PAGAMENTO</x:v>
      </x:c>
      <x:c r="E2" s="5" t="str">
        <x:v>Q02/Q05 - CICLO DA DESPESA: EMPENHO, LIQUIDAÇÃO E PAGAMENTO</x:v>
      </x:c>
      <x:c r="F2" s="5" t="str">
        <x:v>Q02/Q05 - CICLO DA DESPESA: EMPENHO, LIQUIDAÇÃO E PAGAMENTO</x:v>
      </x:c>
      <x:c r="G2" s="5" t="str">
        <x:v>Q02/Q05 - CICLO DA DESPESA: EMPENHO, LIQUIDAÇÃO E PAGAMENTO</x:v>
      </x:c>
      <x:c r="H2" s="5" t="str">
        <x:v>Q02/Q05 - CICLO DA DESPESA: EMPENHO, LIQUIDAÇÃO E PAGAMENTO</x:v>
      </x:c>
      <x:c r="I2" s="5" t="str">
        <x:v>Q02/Q05 - CICLO DA DESPESA: EMPENHO, LIQUIDAÇÃO E PAGAMENTO</x:v>
      </x:c>
      <x:c r="J2" s="5" t="str">
        <x:v>Q02/Q05 - CICLO DA DESPESA: EMPENHO, LIQUIDAÇÃO E PAGAMENTO</x:v>
      </x:c>
      <x:c r="K2" s="5" t="str">
        <x:v>Q02/Q05 - CICLO DA DESPESA: EMPENHO, LIQUIDAÇÃO E PAGAMENTO</x:v>
      </x:c>
      <x:c r="L2" s="5" t="str">
        <x:v>Q02/Q05 - CICLO DA DESPESA: EMPENHO, LIQUIDAÇÃO E PAGAMENTO</x:v>
      </x:c>
      <x:c r="M2" s="5" t="str">
        <x:v>Q02/Q05 - CICLO DA DESPESA: EMPENHO, LIQUIDAÇÃO E PAGAMENTO</x:v>
      </x:c>
      <x:c r="N2" s="5" t="str">
        <x:v>Q02/Q05 - CICLO DA DESPESA: EMPENHO, LIQUIDAÇÃO E PAGAMENTO</x:v>
      </x:c>
      <x:c r="O2" s="5" t="str">
        <x:v>Q02/Q05 - CICLO DA DESPESA: EMPENHO, LIQUIDAÇÃO E PAGAMENTO</x:v>
      </x:c>
      <x:c r="P2" s="5" t="str">
        <x:v>Q02/Q05 - CICLO DA DESPESA: EMPENHO, LIQUIDAÇÃO E PAGAMENTO</x:v>
      </x:c>
      <x:c r="Q2" s="5" t="str">
        <x:v>Q02/Q05 - CICLO DA DESPESA: EMPENHO, LIQUIDAÇÃO E PAGAMENTO</x:v>
      </x:c>
      <x:c r="R2" s="5" t="str">
        <x:v>Q02/Q05 - CICLO DA DESPESA: EMPENHO, LIQUIDAÇÃO E PAGAMENTO</x:v>
      </x:c>
      <x:c r="S2" s="5" t="str">
        <x:v>Q02/Q05 - CICLO DA DESPESA: EMPENHO, LIQUIDAÇÃO E PAGAMENTO</x:v>
      </x:c>
      <x:c r="T2" s="5" t="str">
        <x:v>Q02/Q05 - CICLO DA DESPESA: EMPENHO, LIQUIDAÇÃO E PAGAMENTO</x:v>
      </x:c>
      <x:c r="U2" s="5" t="str">
        <x:v>Q02/Q05 - CICLO DA DESPESA: EMPENHO, LIQUIDAÇÃO E PAGAMENTO</x:v>
      </x:c>
      <x:c r="V2" s="5" t="str">
        <x:v>Q02/Q05 - CICLO DA DESPESA: EMPENHO, LIQUIDAÇÃO E PAGAMENTO</x:v>
      </x:c>
      <x:c r="W2" s="5" t="str">
        <x:v>Q02/Q05 - CICLO DA DESPESA: EMPENHO, LIQUIDAÇÃO E PAGAMENTO</x:v>
      </x:c>
      <x:c r="X2" s="5" t="str">
        <x:v>Q02/Q05 - CICLO DA DESPESA: EMPENHO, LIQUIDAÇÃO E PAGAMENTO</x:v>
      </x:c>
      <x:c r="Y2" s="5" t="str">
        <x:v>Q02/Q05 - CICLO DA DESPESA: EMPENHO, LIQUIDAÇÃO E PAGAMENTO</x:v>
      </x:c>
      <x:c r="Z2" s="5" t="str">
        <x:v>Q02/Q05 - CICLO DA DESPESA: EMPENHO, LIQUIDAÇÃO E PAGAMENTO</x:v>
      </x:c>
      <x:c r="AA2" s="5" t="str">
        <x:v>Q02/Q05 - CICLO DA DESPESA: EMPENHO, LIQUIDAÇÃO E PAGAMENTO</x:v>
      </x:c>
      <x:c r="AB2" s="5" t="str">
        <x:v>Q02/Q05 - CICLO DA DESPESA: EMPENHO, LIQUIDAÇÃO E PAGAMENTO</x:v>
      </x:c>
    </x:row>
    <x:row r="4">
      <x:c r="A4" s="26" t="str">
        <x:v>Uma linha por empenho. Para Q05, marque o escopo da festa de emancipação de 2022. O consumo orçamentário é o empenho líquido; não some empenho, liquidação e pagamento.</x:v>
      </x:c>
      <x:c r="B4" s="26" t="str">
        <x:v>Uma linha por empenho. Para Q05, marque o escopo da festa de emancipação de 2022. O consumo orçamentário é o empenho líquido; não some empenho, liquidação e pagamento.</x:v>
      </x:c>
      <x:c r="C4" s="26" t="str">
        <x:v>Uma linha por empenho. Para Q05, marque o escopo da festa de emancipação de 2022. O consumo orçamentário é o empenho líquido; não some empenho, liquidação e pagamento.</x:v>
      </x:c>
      <x:c r="D4" s="26" t="str">
        <x:v>Uma linha por empenho. Para Q05, marque o escopo da festa de emancipação de 2022. O consumo orçamentário é o empenho líquido; não some empenho, liquidação e pagamento.</x:v>
      </x:c>
      <x:c r="E4" s="26" t="str">
        <x:v>Uma linha por empenho. Para Q05, marque o escopo da festa de emancipação de 2022. O consumo orçamentário é o empenho líquido; não some empenho, liquidação e pagamento.</x:v>
      </x:c>
      <x:c r="F4" s="26" t="str">
        <x:v>Uma linha por empenho. Para Q05, marque o escopo da festa de emancipação de 2022. O consumo orçamentário é o empenho líquido; não some empenho, liquidação e pagamento.</x:v>
      </x:c>
      <x:c r="G4" s="26" t="str">
        <x:v>Uma linha por empenho. Para Q05, marque o escopo da festa de emancipação de 2022. O consumo orçamentário é o empenho líquido; não some empenho, liquidação e pagamento.</x:v>
      </x:c>
      <x:c r="H4" s="26" t="str">
        <x:v>Uma linha por empenho. Para Q05, marque o escopo da festa de emancipação de 2022. O consumo orçamentário é o empenho líquido; não some empenho, liquidação e pagamento.</x:v>
      </x:c>
      <x:c r="I4" s="26" t="str">
        <x:v>Uma linha por empenho. Para Q05, marque o escopo da festa de emancipação de 2022. O consumo orçamentário é o empenho líquido; não some empenho, liquidação e pagamento.</x:v>
      </x:c>
      <x:c r="J4" s="26" t="str">
        <x:v>Uma linha por empenho. Para Q05, marque o escopo da festa de emancipação de 2022. O consumo orçamentário é o empenho líquido; não some empenho, liquidação e pagamento.</x:v>
      </x:c>
      <x:c r="K4" s="26" t="str">
        <x:v>Uma linha por empenho. Para Q05, marque o escopo da festa de emancipação de 2022. O consumo orçamentário é o empenho líquido; não some empenho, liquidação e pagamento.</x:v>
      </x:c>
      <x:c r="L4" s="26" t="str">
        <x:v>Uma linha por empenho. Para Q05, marque o escopo da festa de emancipação de 2022. O consumo orçamentário é o empenho líquido; não some empenho, liquidação e pagamento.</x:v>
      </x:c>
      <x:c r="M4" s="26" t="str">
        <x:v>Uma linha por empenho. Para Q05, marque o escopo da festa de emancipação de 2022. O consumo orçamentário é o empenho líquido; não some empenho, liquidação e pagamento.</x:v>
      </x:c>
      <x:c r="N4" s="26" t="str">
        <x:v>Uma linha por empenho. Para Q05, marque o escopo da festa de emancipação de 2022. O consumo orçamentário é o empenho líquido; não some empenho, liquidação e pagamento.</x:v>
      </x:c>
      <x:c r="O4" s="26" t="str">
        <x:v>Uma linha por empenho. Para Q05, marque o escopo da festa de emancipação de 2022. O consumo orçamentário é o empenho líquido; não some empenho, liquidação e pagamento.</x:v>
      </x:c>
      <x:c r="P4" s="26" t="str">
        <x:v>Uma linha por empenho. Para Q05, marque o escopo da festa de emancipação de 2022. O consumo orçamentário é o empenho líquido; não some empenho, liquidação e pagamento.</x:v>
      </x:c>
      <x:c r="Q4" s="26" t="str">
        <x:v>Uma linha por empenho. Para Q05, marque o escopo da festa de emancipação de 2022. O consumo orçamentário é o empenho líquido; não some empenho, liquidação e pagamento.</x:v>
      </x:c>
      <x:c r="R4" s="26" t="str">
        <x:v>Uma linha por empenho. Para Q05, marque o escopo da festa de emancipação de 2022. O consumo orçamentário é o empenho líquido; não some empenho, liquidação e pagamento.</x:v>
      </x:c>
      <x:c r="S4" s="26" t="str">
        <x:v>Uma linha por empenho. Para Q05, marque o escopo da festa de emancipação de 2022. O consumo orçamentário é o empenho líquido; não some empenho, liquidação e pagamento.</x:v>
      </x:c>
      <x:c r="T4" s="26" t="str">
        <x:v>Uma linha por empenho. Para Q05, marque o escopo da festa de emancipação de 2022. O consumo orçamentário é o empenho líquido; não some empenho, liquidação e pagamento.</x:v>
      </x:c>
      <x:c r="U4" s="26" t="str">
        <x:v>Uma linha por empenho. Para Q05, marque o escopo da festa de emancipação de 2022. O consumo orçamentário é o empenho líquido; não some empenho, liquidação e pagamento.</x:v>
      </x:c>
      <x:c r="V4" s="26" t="str">
        <x:v>Uma linha por empenho. Para Q05, marque o escopo da festa de emancipação de 2022. O consumo orçamentário é o empenho líquido; não some empenho, liquidação e pagamento.</x:v>
      </x:c>
      <x:c r="W4" s="26" t="str">
        <x:v>Uma linha por empenho. Para Q05, marque o escopo da festa de emancipação de 2022. O consumo orçamentário é o empenho líquido; não some empenho, liquidação e pagamento.</x:v>
      </x:c>
      <x:c r="X4" s="26" t="str">
        <x:v>Uma linha por empenho. Para Q05, marque o escopo da festa de emancipação de 2022. O consumo orçamentário é o empenho líquido; não some empenho, liquidação e pagamento.</x:v>
      </x:c>
      <x:c r="Y4" s="26" t="str">
        <x:v>Uma linha por empenho. Para Q05, marque o escopo da festa de emancipação de 2022. O consumo orçamentário é o empenho líquido; não some empenho, liquidação e pagamento.</x:v>
      </x:c>
      <x:c r="Z4" s="26" t="str">
        <x:v>Uma linha por empenho. Para Q05, marque o escopo da festa de emancipação de 2022. O consumo orçamentário é o empenho líquido; não some empenho, liquidação e pagamento.</x:v>
      </x:c>
      <x:c r="AA4" s="26" t="str">
        <x:v>Uma linha por empenho. Para Q05, marque o escopo da festa de emancipação de 2022. O consumo orçamentário é o empenho líquido; não some empenho, liquidação e pagamento.</x:v>
      </x:c>
      <x:c r="AB4" s="26" t="str">
        <x:v>Uma linha por empenho. Para Q05, marque o escopo da festa de emancipação de 2022. O consumo orçamentário é o empenho líquido; não some empenho, liquidação e pagamento.</x:v>
      </x:c>
    </x:row>
    <x:row r="6" ht="40" customHeight="1">
      <x:c r="A6" s="11" t="str">
        <x:v>ID teste</x:v>
      </x:c>
      <x:c r="B6" s="11" t="str">
        <x:v>ID contrato</x:v>
      </x:c>
      <x:c r="C6" s="11" t="str">
        <x:v>Evento</x:v>
      </x:c>
      <x:c r="D6" s="11" t="str">
        <x:v>Fornecedor</x:v>
      </x:c>
      <x:c r="E6" s="11" t="str">
        <x:v>Processo</x:v>
      </x:c>
      <x:c r="F6" s="11" t="str">
        <x:v>Data contrato</x:v>
      </x:c>
      <x:c r="G6" s="11" t="str">
        <x:v>Data empenho</x:v>
      </x:c>
      <x:c r="H6" s="11" t="str">
        <x:v>Empenho nº</x:v>
      </x:c>
      <x:c r="I6" s="11" t="str">
        <x:v>Exercício</x:v>
      </x:c>
      <x:c r="J6" s="11" t="str">
        <x:v>Ação</x:v>
      </x:c>
      <x:c r="K6" s="11" t="str">
        <x:v>Elemento</x:v>
      </x:c>
      <x:c r="L6" s="11" t="str">
        <x:v>Detalhamento</x:v>
      </x:c>
      <x:c r="M6" s="11" t="str">
        <x:v>Fonte</x:v>
      </x:c>
      <x:c r="N6" s="11" t="str">
        <x:v>Empenho bruto</x:v>
      </x:c>
      <x:c r="O6" s="11" t="str">
        <x:v>Anulações</x:v>
      </x:c>
      <x:c r="P6" s="11" t="str">
        <x:v>Empenho líquido</x:v>
      </x:c>
      <x:c r="Q6" s="11" t="str">
        <x:v>Data liquidação</x:v>
      </x:c>
      <x:c r="R6" s="11" t="str">
        <x:v>Liquidado</x:v>
      </x:c>
      <x:c r="S6" s="11" t="str">
        <x:v>Atesto/prova apresentação</x:v>
      </x:c>
      <x:c r="T6" s="11" t="str">
        <x:v>Data pagamento</x:v>
      </x:c>
      <x:c r="U6" s="11" t="str">
        <x:v>Pago</x:v>
      </x:c>
      <x:c r="V6" s="11" t="str">
        <x:v>Ordem cronológica verificada?</x:v>
      </x:c>
      <x:c r="W6" s="11" t="str">
        <x:v>Pagamento antecipado?</x:v>
      </x:c>
      <x:c r="X6" s="11" t="str">
        <x:v>Tratamento do adiantamento adequado?</x:v>
      </x:c>
      <x:c r="Y6" s="11" t="str">
        <x:v>Teste empenho prévio</x:v>
      </x:c>
      <x:c r="Z6" s="11" t="str">
        <x:v>Teste liquidação</x:v>
      </x:c>
      <x:c r="AA6" s="11" t="str">
        <x:v>Teste pagamento</x:v>
      </x:c>
      <x:c r="AB6" s="11" t="str">
        <x:v>Status geral</x:v>
      </x:c>
    </x:row>
    <x:row r="7">
      <x:c r="A7" s="117"/>
      <x:c r="B7" s="117"/>
      <x:c r="C7" s="117"/>
      <x:c r="D7" s="117"/>
      <x:c r="E7" s="117"/>
      <x:c r="F7" s="119"/>
      <x:c r="G7" s="119"/>
      <x:c r="H7" s="117"/>
      <x:c r="I7" s="117"/>
      <x:c r="J7" s="117"/>
      <x:c r="K7" s="117"/>
      <x:c r="L7" s="117"/>
      <x:c r="M7" s="117"/>
      <x:c r="N7" s="121"/>
      <x:c r="O7" s="121"/>
      <x:c r="P7" s="128" t="str">
        <x:f>IF(A7="","",N7-O7)</x:f>
      </x:c>
      <x:c r="Q7" s="119"/>
      <x:c r="R7" s="121"/>
      <x:c r="S7" s="117"/>
      <x:c r="T7" s="119"/>
      <x:c r="U7" s="121"/>
      <x:c r="V7" s="117"/>
      <x:c r="W7" s="117"/>
      <x:c r="X7" s="117"/>
      <x:c r="Y7" s="126" t="str">
        <x:f>IF(A7="","",IF(OR(F7="",G7=""),"Não concluído",IF(G7&lt;=F7,"Conforme","Não conforme")))</x:f>
      </x:c>
      <x:c r="Z7" s="126" t="str">
        <x:f>IF(A7="","",IF(OR(P7="",Q7="",R7="",S7=""),"Não concluído",IF(AND(R7&lt;=P7,S7&lt;&gt;""),"Conforme","Não conforme")))</x:f>
      </x:c>
      <x:c r="AA7" s="126" t="str">
        <x:f>IF(A7="","",IF(OR(T7="",U7=""),"Não concluído",IF(U7&gt;R7,"Não conforme",IF(V7="Não","Com ressalvas",IF(AND(W7="Sim",X7&lt;&gt;"Sim"),"Não conforme","Conforme")))))</x:f>
      </x:c>
      <x:c r="AB7" s="126" t="str">
        <x:f>IF(A7="","",IF(OR(Y7="Não conforme",Z7="Não conforme",AA7="Não conforme"),"Não conforme",IF(OR(Y7="Não concluído",Z7="Não concluído",AA7="Não concluído"),"Não concluído",IF(OR(Y7="Com ressalvas",Z7="Com ressalvas",AA7="Com ressalvas"),"Com ressalvas","Conforme"))))</x:f>
      </x:c>
    </x:row>
    <x:row r="8">
      <x:c r="A8" s="118"/>
      <x:c r="B8" s="118"/>
      <x:c r="C8" s="118"/>
      <x:c r="D8" s="118"/>
      <x:c r="E8" s="118"/>
      <x:c r="F8" s="120"/>
      <x:c r="G8" s="120"/>
      <x:c r="H8" s="118"/>
      <x:c r="I8" s="118"/>
      <x:c r="J8" s="118"/>
      <x:c r="K8" s="118"/>
      <x:c r="L8" s="118"/>
      <x:c r="M8" s="118"/>
      <x:c r="N8" s="122"/>
      <x:c r="O8" s="122"/>
      <x:c r="P8" s="129" t="str">
        <x:f>IF(A8="","",N8-O8)</x:f>
      </x:c>
      <x:c r="Q8" s="120"/>
      <x:c r="R8" s="122"/>
      <x:c r="S8" s="118"/>
      <x:c r="T8" s="120"/>
      <x:c r="U8" s="122"/>
      <x:c r="V8" s="118"/>
      <x:c r="W8" s="118"/>
      <x:c r="X8" s="118"/>
      <x:c r="Y8" s="127" t="str">
        <x:f>IF(A8="","",IF(OR(F8="",G8=""),"Não concluído",IF(G8&lt;=F8,"Conforme","Não conforme")))</x:f>
      </x:c>
      <x:c r="Z8" s="127" t="str">
        <x:f>IF(A8="","",IF(OR(P8="",Q8="",R8="",S8=""),"Não concluído",IF(AND(R8&lt;=P8,S8&lt;&gt;""),"Conforme","Não conforme")))</x:f>
      </x:c>
      <x:c r="AA8" s="127" t="str">
        <x:f>IF(A8="","",IF(OR(T8="",U8=""),"Não concluído",IF(U8&gt;R8,"Não conforme",IF(V8="Não","Com ressalvas",IF(AND(W8="Sim",X8&lt;&gt;"Sim"),"Não conforme","Conforme")))))</x:f>
      </x:c>
      <x:c r="AB8" s="127" t="str">
        <x:f>IF(A8="","",IF(OR(Y8="Não conforme",Z8="Não conforme",AA8="Não conforme"),"Não conforme",IF(OR(Y8="Não concluído",Z8="Não concluído",AA8="Não concluído"),"Não concluído",IF(OR(Y8="Com ressalvas",Z8="Com ressalvas",AA8="Com ressalvas"),"Com ressalvas","Conforme"))))</x:f>
      </x:c>
    </x:row>
    <x:row r="9">
      <x:c r="A9" s="118"/>
      <x:c r="B9" s="118"/>
      <x:c r="C9" s="118"/>
      <x:c r="D9" s="118"/>
      <x:c r="E9" s="118"/>
      <x:c r="F9" s="120"/>
      <x:c r="G9" s="120"/>
      <x:c r="H9" s="118"/>
      <x:c r="I9" s="118"/>
      <x:c r="J9" s="118"/>
      <x:c r="K9" s="118"/>
      <x:c r="L9" s="118"/>
      <x:c r="M9" s="118"/>
      <x:c r="N9" s="122"/>
      <x:c r="O9" s="122"/>
      <x:c r="P9" s="129" t="str">
        <x:f>IF(A9="","",N9-O9)</x:f>
      </x:c>
      <x:c r="Q9" s="120"/>
      <x:c r="R9" s="122"/>
      <x:c r="S9" s="118"/>
      <x:c r="T9" s="120"/>
      <x:c r="U9" s="122"/>
      <x:c r="V9" s="118"/>
      <x:c r="W9" s="118"/>
      <x:c r="X9" s="118"/>
      <x:c r="Y9" s="127" t="str">
        <x:f>IF(A9="","",IF(OR(F9="",G9=""),"Não concluído",IF(G9&lt;=F9,"Conforme","Não conforme")))</x:f>
      </x:c>
      <x:c r="Z9" s="127" t="str">
        <x:f>IF(A9="","",IF(OR(P9="",Q9="",R9="",S9=""),"Não concluído",IF(AND(R9&lt;=P9,S9&lt;&gt;""),"Conforme","Não conforme")))</x:f>
      </x:c>
      <x:c r="AA9" s="127" t="str">
        <x:f>IF(A9="","",IF(OR(T9="",U9=""),"Não concluído",IF(U9&gt;R9,"Não conforme",IF(V9="Não","Com ressalvas",IF(AND(W9="Sim",X9&lt;&gt;"Sim"),"Não conforme","Conforme")))))</x:f>
      </x:c>
      <x:c r="AB9" s="127" t="str">
        <x:f>IF(A9="","",IF(OR(Y9="Não conforme",Z9="Não conforme",AA9="Não conforme"),"Não conforme",IF(OR(Y9="Não concluído",Z9="Não concluído",AA9="Não concluído"),"Não concluído",IF(OR(Y9="Com ressalvas",Z9="Com ressalvas",AA9="Com ressalvas"),"Com ressalvas","Conforme"))))</x:f>
      </x:c>
    </x:row>
    <x:row r="10">
      <x:c r="A10" s="118"/>
      <x:c r="B10" s="118"/>
      <x:c r="C10" s="118"/>
      <x:c r="D10" s="118"/>
      <x:c r="E10" s="118"/>
      <x:c r="F10" s="120"/>
      <x:c r="G10" s="120"/>
      <x:c r="H10" s="118"/>
      <x:c r="I10" s="118"/>
      <x:c r="J10" s="118"/>
      <x:c r="K10" s="118"/>
      <x:c r="L10" s="118"/>
      <x:c r="M10" s="118"/>
      <x:c r="N10" s="122"/>
      <x:c r="O10" s="122"/>
      <x:c r="P10" s="129" t="str">
        <x:f>IF(A10="","",N10-O10)</x:f>
      </x:c>
      <x:c r="Q10" s="120"/>
      <x:c r="R10" s="122"/>
      <x:c r="S10" s="118"/>
      <x:c r="T10" s="120"/>
      <x:c r="U10" s="122"/>
      <x:c r="V10" s="118"/>
      <x:c r="W10" s="118"/>
      <x:c r="X10" s="118"/>
      <x:c r="Y10" s="127" t="str">
        <x:f>IF(A10="","",IF(OR(F10="",G10=""),"Não concluído",IF(G10&lt;=F10,"Conforme","Não conforme")))</x:f>
      </x:c>
      <x:c r="Z10" s="127" t="str">
        <x:f>IF(A10="","",IF(OR(P10="",Q10="",R10="",S10=""),"Não concluído",IF(AND(R10&lt;=P10,S10&lt;&gt;""),"Conforme","Não conforme")))</x:f>
      </x:c>
      <x:c r="AA10" s="127" t="str">
        <x:f>IF(A10="","",IF(OR(T10="",U10=""),"Não concluído",IF(U10&gt;R10,"Não conforme",IF(V10="Não","Com ressalvas",IF(AND(W10="Sim",X10&lt;&gt;"Sim"),"Não conforme","Conforme")))))</x:f>
      </x:c>
      <x:c r="AB10" s="127" t="str">
        <x:f>IF(A10="","",IF(OR(Y10="Não conforme",Z10="Não conforme",AA10="Não conforme"),"Não conforme",IF(OR(Y10="Não concluído",Z10="Não concluído",AA10="Não concluído"),"Não concluído",IF(OR(Y10="Com ressalvas",Z10="Com ressalvas",AA10="Com ressalvas"),"Com ressalvas","Conforme"))))</x:f>
      </x:c>
    </x:row>
    <x:row r="11">
      <x:c r="A11" s="118"/>
      <x:c r="B11" s="118"/>
      <x:c r="C11" s="118"/>
      <x:c r="D11" s="118"/>
      <x:c r="E11" s="118"/>
      <x:c r="F11" s="120"/>
      <x:c r="G11" s="120"/>
      <x:c r="H11" s="118"/>
      <x:c r="I11" s="118"/>
      <x:c r="J11" s="118"/>
      <x:c r="K11" s="118"/>
      <x:c r="L11" s="118"/>
      <x:c r="M11" s="118"/>
      <x:c r="N11" s="122"/>
      <x:c r="O11" s="122"/>
      <x:c r="P11" s="129" t="str">
        <x:f>IF(A11="","",N11-O11)</x:f>
      </x:c>
      <x:c r="Q11" s="120"/>
      <x:c r="R11" s="122"/>
      <x:c r="S11" s="118"/>
      <x:c r="T11" s="120"/>
      <x:c r="U11" s="122"/>
      <x:c r="V11" s="118"/>
      <x:c r="W11" s="118"/>
      <x:c r="X11" s="118"/>
      <x:c r="Y11" s="127" t="str">
        <x:f>IF(A11="","",IF(OR(F11="",G11=""),"Não concluído",IF(G11&lt;=F11,"Conforme","Não conforme")))</x:f>
      </x:c>
      <x:c r="Z11" s="127" t="str">
        <x:f>IF(A11="","",IF(OR(P11="",Q11="",R11="",S11=""),"Não concluído",IF(AND(R11&lt;=P11,S11&lt;&gt;""),"Conforme","Não conforme")))</x:f>
      </x:c>
      <x:c r="AA11" s="127" t="str">
        <x:f>IF(A11="","",IF(OR(T11="",U11=""),"Não concluído",IF(U11&gt;R11,"Não conforme",IF(V11="Não","Com ressalvas",IF(AND(W11="Sim",X11&lt;&gt;"Sim"),"Não conforme","Conforme")))))</x:f>
      </x:c>
      <x:c r="AB11" s="127" t="str">
        <x:f>IF(A11="","",IF(OR(Y11="Não conforme",Z11="Não conforme",AA11="Não conforme"),"Não conforme",IF(OR(Y11="Não concluído",Z11="Não concluído",AA11="Não concluído"),"Não concluído",IF(OR(Y11="Com ressalvas",Z11="Com ressalvas",AA11="Com ressalvas"),"Com ressalvas","Conforme"))))</x:f>
      </x:c>
    </x:row>
    <x:row r="12">
      <x:c r="A12" s="118"/>
      <x:c r="B12" s="118"/>
      <x:c r="C12" s="118"/>
      <x:c r="D12" s="118"/>
      <x:c r="E12" s="118"/>
      <x:c r="F12" s="120"/>
      <x:c r="G12" s="120"/>
      <x:c r="H12" s="118"/>
      <x:c r="I12" s="118"/>
      <x:c r="J12" s="118"/>
      <x:c r="K12" s="118"/>
      <x:c r="L12" s="118"/>
      <x:c r="M12" s="118"/>
      <x:c r="N12" s="122"/>
      <x:c r="O12" s="122"/>
      <x:c r="P12" s="129" t="str">
        <x:f>IF(A12="","",N12-O12)</x:f>
      </x:c>
      <x:c r="Q12" s="120"/>
      <x:c r="R12" s="122"/>
      <x:c r="S12" s="118"/>
      <x:c r="T12" s="120"/>
      <x:c r="U12" s="122"/>
      <x:c r="V12" s="118"/>
      <x:c r="W12" s="118"/>
      <x:c r="X12" s="118"/>
      <x:c r="Y12" s="127" t="str">
        <x:f>IF(A12="","",IF(OR(F12="",G12=""),"Não concluído",IF(G12&lt;=F12,"Conforme","Não conforme")))</x:f>
      </x:c>
      <x:c r="Z12" s="127" t="str">
        <x:f>IF(A12="","",IF(OR(P12="",Q12="",R12="",S12=""),"Não concluído",IF(AND(R12&lt;=P12,S12&lt;&gt;""),"Conforme","Não conforme")))</x:f>
      </x:c>
      <x:c r="AA12" s="127" t="str">
        <x:f>IF(A12="","",IF(OR(T12="",U12=""),"Não concluído",IF(U12&gt;R12,"Não conforme",IF(V12="Não","Com ressalvas",IF(AND(W12="Sim",X12&lt;&gt;"Sim"),"Não conforme","Conforme")))))</x:f>
      </x:c>
      <x:c r="AB12" s="127" t="str">
        <x:f>IF(A12="","",IF(OR(Y12="Não conforme",Z12="Não conforme",AA12="Não conforme"),"Não conforme",IF(OR(Y12="Não concluído",Z12="Não concluído",AA12="Não concluído"),"Não concluído",IF(OR(Y12="Com ressalvas",Z12="Com ressalvas",AA12="Com ressalvas"),"Com ressalvas","Conforme"))))</x:f>
      </x:c>
    </x:row>
    <x:row r="13">
      <x:c r="A13" s="118"/>
      <x:c r="B13" s="118"/>
      <x:c r="C13" s="118"/>
      <x:c r="D13" s="118"/>
      <x:c r="E13" s="118"/>
      <x:c r="F13" s="120"/>
      <x:c r="G13" s="120"/>
      <x:c r="H13" s="118"/>
      <x:c r="I13" s="118"/>
      <x:c r="J13" s="118"/>
      <x:c r="K13" s="118"/>
      <x:c r="L13" s="118"/>
      <x:c r="M13" s="118"/>
      <x:c r="N13" s="122"/>
      <x:c r="O13" s="122"/>
      <x:c r="P13" s="129" t="str">
        <x:f>IF(A13="","",N13-O13)</x:f>
      </x:c>
      <x:c r="Q13" s="120"/>
      <x:c r="R13" s="122"/>
      <x:c r="S13" s="118"/>
      <x:c r="T13" s="120"/>
      <x:c r="U13" s="122"/>
      <x:c r="V13" s="118"/>
      <x:c r="W13" s="118"/>
      <x:c r="X13" s="118"/>
      <x:c r="Y13" s="127" t="str">
        <x:f>IF(A13="","",IF(OR(F13="",G13=""),"Não concluído",IF(G13&lt;=F13,"Conforme","Não conforme")))</x:f>
      </x:c>
      <x:c r="Z13" s="127" t="str">
        <x:f>IF(A13="","",IF(OR(P13="",Q13="",R13="",S13=""),"Não concluído",IF(AND(R13&lt;=P13,S13&lt;&gt;""),"Conforme","Não conforme")))</x:f>
      </x:c>
      <x:c r="AA13" s="127" t="str">
        <x:f>IF(A13="","",IF(OR(T13="",U13=""),"Não concluído",IF(U13&gt;R13,"Não conforme",IF(V13="Não","Com ressalvas",IF(AND(W13="Sim",X13&lt;&gt;"Sim"),"Não conforme","Conforme")))))</x:f>
      </x:c>
      <x:c r="AB13" s="127" t="str">
        <x:f>IF(A13="","",IF(OR(Y13="Não conforme",Z13="Não conforme",AA13="Não conforme"),"Não conforme",IF(OR(Y13="Não concluído",Z13="Não concluído",AA13="Não concluído"),"Não concluído",IF(OR(Y13="Com ressalvas",Z13="Com ressalvas",AA13="Com ressalvas"),"Com ressalvas","Conforme"))))</x:f>
      </x:c>
    </x:row>
    <x:row r="14">
      <x:c r="A14" s="118"/>
      <x:c r="B14" s="118"/>
      <x:c r="C14" s="118"/>
      <x:c r="D14" s="118"/>
      <x:c r="E14" s="118"/>
      <x:c r="F14" s="120"/>
      <x:c r="G14" s="120"/>
      <x:c r="H14" s="118"/>
      <x:c r="I14" s="118"/>
      <x:c r="J14" s="118"/>
      <x:c r="K14" s="118"/>
      <x:c r="L14" s="118"/>
      <x:c r="M14" s="118"/>
      <x:c r="N14" s="122"/>
      <x:c r="O14" s="122"/>
      <x:c r="P14" s="129" t="str">
        <x:f>IF(A14="","",N14-O14)</x:f>
      </x:c>
      <x:c r="Q14" s="120"/>
      <x:c r="R14" s="122"/>
      <x:c r="S14" s="118"/>
      <x:c r="T14" s="120"/>
      <x:c r="U14" s="122"/>
      <x:c r="V14" s="118"/>
      <x:c r="W14" s="118"/>
      <x:c r="X14" s="118"/>
      <x:c r="Y14" s="127" t="str">
        <x:f>IF(A14="","",IF(OR(F14="",G14=""),"Não concluído",IF(G14&lt;=F14,"Conforme","Não conforme")))</x:f>
      </x:c>
      <x:c r="Z14" s="127" t="str">
        <x:f>IF(A14="","",IF(OR(P14="",Q14="",R14="",S14=""),"Não concluído",IF(AND(R14&lt;=P14,S14&lt;&gt;""),"Conforme","Não conforme")))</x:f>
      </x:c>
      <x:c r="AA14" s="127" t="str">
        <x:f>IF(A14="","",IF(OR(T14="",U14=""),"Não concluído",IF(U14&gt;R14,"Não conforme",IF(V14="Não","Com ressalvas",IF(AND(W14="Sim",X14&lt;&gt;"Sim"),"Não conforme","Conforme")))))</x:f>
      </x:c>
      <x:c r="AB14" s="127" t="str">
        <x:f>IF(A14="","",IF(OR(Y14="Não conforme",Z14="Não conforme",AA14="Não conforme"),"Não conforme",IF(OR(Y14="Não concluído",Z14="Não concluído",AA14="Não concluído"),"Não concluído",IF(OR(Y14="Com ressalvas",Z14="Com ressalvas",AA14="Com ressalvas"),"Com ressalvas","Conforme"))))</x:f>
      </x:c>
    </x:row>
    <x:row r="15">
      <x:c r="A15" s="118"/>
      <x:c r="B15" s="118"/>
      <x:c r="C15" s="118"/>
      <x:c r="D15" s="118"/>
      <x:c r="E15" s="118"/>
      <x:c r="F15" s="120"/>
      <x:c r="G15" s="120"/>
      <x:c r="H15" s="118"/>
      <x:c r="I15" s="118"/>
      <x:c r="J15" s="118"/>
      <x:c r="K15" s="118"/>
      <x:c r="L15" s="118"/>
      <x:c r="M15" s="118"/>
      <x:c r="N15" s="122"/>
      <x:c r="O15" s="122"/>
      <x:c r="P15" s="129" t="str">
        <x:f>IF(A15="","",N15-O15)</x:f>
      </x:c>
      <x:c r="Q15" s="120"/>
      <x:c r="R15" s="122"/>
      <x:c r="S15" s="118"/>
      <x:c r="T15" s="120"/>
      <x:c r="U15" s="122"/>
      <x:c r="V15" s="118"/>
      <x:c r="W15" s="118"/>
      <x:c r="X15" s="118"/>
      <x:c r="Y15" s="127" t="str">
        <x:f>IF(A15="","",IF(OR(F15="",G15=""),"Não concluído",IF(G15&lt;=F15,"Conforme","Não conforme")))</x:f>
      </x:c>
      <x:c r="Z15" s="127" t="str">
        <x:f>IF(A15="","",IF(OR(P15="",Q15="",R15="",S15=""),"Não concluído",IF(AND(R15&lt;=P15,S15&lt;&gt;""),"Conforme","Não conforme")))</x:f>
      </x:c>
      <x:c r="AA15" s="127" t="str">
        <x:f>IF(A15="","",IF(OR(T15="",U15=""),"Não concluído",IF(U15&gt;R15,"Não conforme",IF(V15="Não","Com ressalvas",IF(AND(W15="Sim",X15&lt;&gt;"Sim"),"Não conforme","Conforme")))))</x:f>
      </x:c>
      <x:c r="AB15" s="127" t="str">
        <x:f>IF(A15="","",IF(OR(Y15="Não conforme",Z15="Não conforme",AA15="Não conforme"),"Não conforme",IF(OR(Y15="Não concluído",Z15="Não concluído",AA15="Não concluído"),"Não concluído",IF(OR(Y15="Com ressalvas",Z15="Com ressalvas",AA15="Com ressalvas"),"Com ressalvas","Conforme"))))</x:f>
      </x:c>
    </x:row>
    <x:row r="16">
      <x:c r="A16" s="118"/>
      <x:c r="B16" s="118"/>
      <x:c r="C16" s="118"/>
      <x:c r="D16" s="118"/>
      <x:c r="E16" s="118"/>
      <x:c r="F16" s="120"/>
      <x:c r="G16" s="120"/>
      <x:c r="H16" s="118"/>
      <x:c r="I16" s="118"/>
      <x:c r="J16" s="118"/>
      <x:c r="K16" s="118"/>
      <x:c r="L16" s="118"/>
      <x:c r="M16" s="118"/>
      <x:c r="N16" s="122"/>
      <x:c r="O16" s="122"/>
      <x:c r="P16" s="129" t="str">
        <x:f>IF(A16="","",N16-O16)</x:f>
      </x:c>
      <x:c r="Q16" s="120"/>
      <x:c r="R16" s="122"/>
      <x:c r="S16" s="118"/>
      <x:c r="T16" s="120"/>
      <x:c r="U16" s="122"/>
      <x:c r="V16" s="118"/>
      <x:c r="W16" s="118"/>
      <x:c r="X16" s="118"/>
      <x:c r="Y16" s="127" t="str">
        <x:f>IF(A16="","",IF(OR(F16="",G16=""),"Não concluído",IF(G16&lt;=F16,"Conforme","Não conforme")))</x:f>
      </x:c>
      <x:c r="Z16" s="127" t="str">
        <x:f>IF(A16="","",IF(OR(P16="",Q16="",R16="",S16=""),"Não concluído",IF(AND(R16&lt;=P16,S16&lt;&gt;""),"Conforme","Não conforme")))</x:f>
      </x:c>
      <x:c r="AA16" s="127" t="str">
        <x:f>IF(A16="","",IF(OR(T16="",U16=""),"Não concluído",IF(U16&gt;R16,"Não conforme",IF(V16="Não","Com ressalvas",IF(AND(W16="Sim",X16&lt;&gt;"Sim"),"Não conforme","Conforme")))))</x:f>
      </x:c>
      <x:c r="AB16" s="127" t="str">
        <x:f>IF(A16="","",IF(OR(Y16="Não conforme",Z16="Não conforme",AA16="Não conforme"),"Não conforme",IF(OR(Y16="Não concluído",Z16="Não concluído",AA16="Não concluído"),"Não concluído",IF(OR(Y16="Com ressalvas",Z16="Com ressalvas",AA16="Com ressalvas"),"Com ressalvas","Conforme"))))</x:f>
      </x:c>
    </x:row>
    <x:row r="17">
      <x:c r="A17" s="118"/>
      <x:c r="B17" s="118"/>
      <x:c r="C17" s="118"/>
      <x:c r="D17" s="118"/>
      <x:c r="E17" s="118"/>
      <x:c r="F17" s="120"/>
      <x:c r="G17" s="120"/>
      <x:c r="H17" s="118"/>
      <x:c r="I17" s="118"/>
      <x:c r="J17" s="118"/>
      <x:c r="K17" s="118"/>
      <x:c r="L17" s="118"/>
      <x:c r="M17" s="118"/>
      <x:c r="N17" s="122"/>
      <x:c r="O17" s="122"/>
      <x:c r="P17" s="129" t="str">
        <x:f>IF(A17="","",N17-O17)</x:f>
      </x:c>
      <x:c r="Q17" s="120"/>
      <x:c r="R17" s="122"/>
      <x:c r="S17" s="118"/>
      <x:c r="T17" s="120"/>
      <x:c r="U17" s="122"/>
      <x:c r="V17" s="118"/>
      <x:c r="W17" s="118"/>
      <x:c r="X17" s="118"/>
      <x:c r="Y17" s="127" t="str">
        <x:f>IF(A17="","",IF(OR(F17="",G17=""),"Não concluído",IF(G17&lt;=F17,"Conforme","Não conforme")))</x:f>
      </x:c>
      <x:c r="Z17" s="127" t="str">
        <x:f>IF(A17="","",IF(OR(P17="",Q17="",R17="",S17=""),"Não concluído",IF(AND(R17&lt;=P17,S17&lt;&gt;""),"Conforme","Não conforme")))</x:f>
      </x:c>
      <x:c r="AA17" s="127" t="str">
        <x:f>IF(A17="","",IF(OR(T17="",U17=""),"Não concluído",IF(U17&gt;R17,"Não conforme",IF(V17="Não","Com ressalvas",IF(AND(W17="Sim",X17&lt;&gt;"Sim"),"Não conforme","Conforme")))))</x:f>
      </x:c>
      <x:c r="AB17" s="127" t="str">
        <x:f>IF(A17="","",IF(OR(Y17="Não conforme",Z17="Não conforme",AA17="Não conforme"),"Não conforme",IF(OR(Y17="Não concluído",Z17="Não concluído",AA17="Não concluído"),"Não concluído",IF(OR(Y17="Com ressalvas",Z17="Com ressalvas",AA17="Com ressalvas"),"Com ressalvas","Conforme"))))</x:f>
      </x:c>
    </x:row>
    <x:row r="18">
      <x:c r="A18" s="118"/>
      <x:c r="B18" s="118"/>
      <x:c r="C18" s="118"/>
      <x:c r="D18" s="118"/>
      <x:c r="E18" s="118"/>
      <x:c r="F18" s="120"/>
      <x:c r="G18" s="120"/>
      <x:c r="H18" s="118"/>
      <x:c r="I18" s="118"/>
      <x:c r="J18" s="118"/>
      <x:c r="K18" s="118"/>
      <x:c r="L18" s="118"/>
      <x:c r="M18" s="118"/>
      <x:c r="N18" s="122"/>
      <x:c r="O18" s="122"/>
      <x:c r="P18" s="129" t="str">
        <x:f>IF(A18="","",N18-O18)</x:f>
      </x:c>
      <x:c r="Q18" s="120"/>
      <x:c r="R18" s="122"/>
      <x:c r="S18" s="118"/>
      <x:c r="T18" s="120"/>
      <x:c r="U18" s="122"/>
      <x:c r="V18" s="118"/>
      <x:c r="W18" s="118"/>
      <x:c r="X18" s="118"/>
      <x:c r="Y18" s="127" t="str">
        <x:f>IF(A18="","",IF(OR(F18="",G18=""),"Não concluído",IF(G18&lt;=F18,"Conforme","Não conforme")))</x:f>
      </x:c>
      <x:c r="Z18" s="127" t="str">
        <x:f>IF(A18="","",IF(OR(P18="",Q18="",R18="",S18=""),"Não concluído",IF(AND(R18&lt;=P18,S18&lt;&gt;""),"Conforme","Não conforme")))</x:f>
      </x:c>
      <x:c r="AA18" s="127" t="str">
        <x:f>IF(A18="","",IF(OR(T18="",U18=""),"Não concluído",IF(U18&gt;R18,"Não conforme",IF(V18="Não","Com ressalvas",IF(AND(W18="Sim",X18&lt;&gt;"Sim"),"Não conforme","Conforme")))))</x:f>
      </x:c>
      <x:c r="AB18" s="127" t="str">
        <x:f>IF(A18="","",IF(OR(Y18="Não conforme",Z18="Não conforme",AA18="Não conforme"),"Não conforme",IF(OR(Y18="Não concluído",Z18="Não concluído",AA18="Não concluído"),"Não concluído",IF(OR(Y18="Com ressalvas",Z18="Com ressalvas",AA18="Com ressalvas"),"Com ressalvas","Conforme"))))</x:f>
      </x:c>
    </x:row>
    <x:row r="19">
      <x:c r="A19" s="118"/>
      <x:c r="B19" s="118"/>
      <x:c r="C19" s="118"/>
      <x:c r="D19" s="118"/>
      <x:c r="E19" s="118"/>
      <x:c r="F19" s="120"/>
      <x:c r="G19" s="120"/>
      <x:c r="H19" s="118"/>
      <x:c r="I19" s="118"/>
      <x:c r="J19" s="118"/>
      <x:c r="K19" s="118"/>
      <x:c r="L19" s="118"/>
      <x:c r="M19" s="118"/>
      <x:c r="N19" s="122"/>
      <x:c r="O19" s="122"/>
      <x:c r="P19" s="129" t="str">
        <x:f>IF(A19="","",N19-O19)</x:f>
      </x:c>
      <x:c r="Q19" s="120"/>
      <x:c r="R19" s="122"/>
      <x:c r="S19" s="118"/>
      <x:c r="T19" s="120"/>
      <x:c r="U19" s="122"/>
      <x:c r="V19" s="118"/>
      <x:c r="W19" s="118"/>
      <x:c r="X19" s="118"/>
      <x:c r="Y19" s="127" t="str">
        <x:f>IF(A19="","",IF(OR(F19="",G19=""),"Não concluído",IF(G19&lt;=F19,"Conforme","Não conforme")))</x:f>
      </x:c>
      <x:c r="Z19" s="127" t="str">
        <x:f>IF(A19="","",IF(OR(P19="",Q19="",R19="",S19=""),"Não concluído",IF(AND(R19&lt;=P19,S19&lt;&gt;""),"Conforme","Não conforme")))</x:f>
      </x:c>
      <x:c r="AA19" s="127" t="str">
        <x:f>IF(A19="","",IF(OR(T19="",U19=""),"Não concluído",IF(U19&gt;R19,"Não conforme",IF(V19="Não","Com ressalvas",IF(AND(W19="Sim",X19&lt;&gt;"Sim"),"Não conforme","Conforme")))))</x:f>
      </x:c>
      <x:c r="AB19" s="127" t="str">
        <x:f>IF(A19="","",IF(OR(Y19="Não conforme",Z19="Não conforme",AA19="Não conforme"),"Não conforme",IF(OR(Y19="Não concluído",Z19="Não concluído",AA19="Não concluído"),"Não concluído",IF(OR(Y19="Com ressalvas",Z19="Com ressalvas",AA19="Com ressalvas"),"Com ressalvas","Conforme"))))</x:f>
      </x:c>
    </x:row>
    <x:row r="20">
      <x:c r="A20" s="118"/>
      <x:c r="B20" s="118"/>
      <x:c r="C20" s="118"/>
      <x:c r="D20" s="118"/>
      <x:c r="E20" s="118"/>
      <x:c r="F20" s="120"/>
      <x:c r="G20" s="120"/>
      <x:c r="H20" s="118"/>
      <x:c r="I20" s="118"/>
      <x:c r="J20" s="118"/>
      <x:c r="K20" s="118"/>
      <x:c r="L20" s="118"/>
      <x:c r="M20" s="118"/>
      <x:c r="N20" s="122"/>
      <x:c r="O20" s="122"/>
      <x:c r="P20" s="129" t="str">
        <x:f>IF(A20="","",N20-O20)</x:f>
      </x:c>
      <x:c r="Q20" s="120"/>
      <x:c r="R20" s="122"/>
      <x:c r="S20" s="118"/>
      <x:c r="T20" s="120"/>
      <x:c r="U20" s="122"/>
      <x:c r="V20" s="118"/>
      <x:c r="W20" s="118"/>
      <x:c r="X20" s="118"/>
      <x:c r="Y20" s="127" t="str">
        <x:f>IF(A20="","",IF(OR(F20="",G20=""),"Não concluído",IF(G20&lt;=F20,"Conforme","Não conforme")))</x:f>
      </x:c>
      <x:c r="Z20" s="127" t="str">
        <x:f>IF(A20="","",IF(OR(P20="",Q20="",R20="",S20=""),"Não concluído",IF(AND(R20&lt;=P20,S20&lt;&gt;""),"Conforme","Não conforme")))</x:f>
      </x:c>
      <x:c r="AA20" s="127" t="str">
        <x:f>IF(A20="","",IF(OR(T20="",U20=""),"Não concluído",IF(U20&gt;R20,"Não conforme",IF(V20="Não","Com ressalvas",IF(AND(W20="Sim",X20&lt;&gt;"Sim"),"Não conforme","Conforme")))))</x:f>
      </x:c>
      <x:c r="AB20" s="127" t="str">
        <x:f>IF(A20="","",IF(OR(Y20="Não conforme",Z20="Não conforme",AA20="Não conforme"),"Não conforme",IF(OR(Y20="Não concluído",Z20="Não concluído",AA20="Não concluído"),"Não concluído",IF(OR(Y20="Com ressalvas",Z20="Com ressalvas",AA20="Com ressalvas"),"Com ressalvas","Conforme"))))</x:f>
      </x:c>
    </x:row>
    <x:row r="21">
      <x:c r="A21" s="118"/>
      <x:c r="B21" s="118"/>
      <x:c r="C21" s="118"/>
      <x:c r="D21" s="118"/>
      <x:c r="E21" s="118"/>
      <x:c r="F21" s="120"/>
      <x:c r="G21" s="120"/>
      <x:c r="H21" s="118"/>
      <x:c r="I21" s="118"/>
      <x:c r="J21" s="118"/>
      <x:c r="K21" s="118"/>
      <x:c r="L21" s="118"/>
      <x:c r="M21" s="118"/>
      <x:c r="N21" s="122"/>
      <x:c r="O21" s="122"/>
      <x:c r="P21" s="129" t="str">
        <x:f>IF(A21="","",N21-O21)</x:f>
      </x:c>
      <x:c r="Q21" s="120"/>
      <x:c r="R21" s="122"/>
      <x:c r="S21" s="118"/>
      <x:c r="T21" s="120"/>
      <x:c r="U21" s="122"/>
      <x:c r="V21" s="118"/>
      <x:c r="W21" s="118"/>
      <x:c r="X21" s="118"/>
      <x:c r="Y21" s="127" t="str">
        <x:f>IF(A21="","",IF(OR(F21="",G21=""),"Não concluído",IF(G21&lt;=F21,"Conforme","Não conforme")))</x:f>
      </x:c>
      <x:c r="Z21" s="127" t="str">
        <x:f>IF(A21="","",IF(OR(P21="",Q21="",R21="",S21=""),"Não concluído",IF(AND(R21&lt;=P21,S21&lt;&gt;""),"Conforme","Não conforme")))</x:f>
      </x:c>
      <x:c r="AA21" s="127" t="str">
        <x:f>IF(A21="","",IF(OR(T21="",U21=""),"Não concluído",IF(U21&gt;R21,"Não conforme",IF(V21="Não","Com ressalvas",IF(AND(W21="Sim",X21&lt;&gt;"Sim"),"Não conforme","Conforme")))))</x:f>
      </x:c>
      <x:c r="AB21" s="127" t="str">
        <x:f>IF(A21="","",IF(OR(Y21="Não conforme",Z21="Não conforme",AA21="Não conforme"),"Não conforme",IF(OR(Y21="Não concluído",Z21="Não concluído",AA21="Não concluído"),"Não concluído",IF(OR(Y21="Com ressalvas",Z21="Com ressalvas",AA21="Com ressalvas"),"Com ressalvas","Conforme"))))</x:f>
      </x:c>
    </x:row>
    <x:row r="22">
      <x:c r="A22" s="118"/>
      <x:c r="B22" s="118"/>
      <x:c r="C22" s="118"/>
      <x:c r="D22" s="118"/>
      <x:c r="E22" s="118"/>
      <x:c r="F22" s="120"/>
      <x:c r="G22" s="120"/>
      <x:c r="H22" s="118"/>
      <x:c r="I22" s="118"/>
      <x:c r="J22" s="118"/>
      <x:c r="K22" s="118"/>
      <x:c r="L22" s="118"/>
      <x:c r="M22" s="118"/>
      <x:c r="N22" s="122"/>
      <x:c r="O22" s="122"/>
      <x:c r="P22" s="129" t="str">
        <x:f>IF(A22="","",N22-O22)</x:f>
      </x:c>
      <x:c r="Q22" s="120"/>
      <x:c r="R22" s="122"/>
      <x:c r="S22" s="118"/>
      <x:c r="T22" s="120"/>
      <x:c r="U22" s="122"/>
      <x:c r="V22" s="118"/>
      <x:c r="W22" s="118"/>
      <x:c r="X22" s="118"/>
      <x:c r="Y22" s="127" t="str">
        <x:f>IF(A22="","",IF(OR(F22="",G22=""),"Não concluído",IF(G22&lt;=F22,"Conforme","Não conforme")))</x:f>
      </x:c>
      <x:c r="Z22" s="127" t="str">
        <x:f>IF(A22="","",IF(OR(P22="",Q22="",R22="",S22=""),"Não concluído",IF(AND(R22&lt;=P22,S22&lt;&gt;""),"Conforme","Não conforme")))</x:f>
      </x:c>
      <x:c r="AA22" s="127" t="str">
        <x:f>IF(A22="","",IF(OR(T22="",U22=""),"Não concluído",IF(U22&gt;R22,"Não conforme",IF(V22="Não","Com ressalvas",IF(AND(W22="Sim",X22&lt;&gt;"Sim"),"Não conforme","Conforme")))))</x:f>
      </x:c>
      <x:c r="AB22" s="127" t="str">
        <x:f>IF(A22="","",IF(OR(Y22="Não conforme",Z22="Não conforme",AA22="Não conforme"),"Não conforme",IF(OR(Y22="Não concluído",Z22="Não concluído",AA22="Não concluído"),"Não concluído",IF(OR(Y22="Com ressalvas",Z22="Com ressalvas",AA22="Com ressalvas"),"Com ressalvas","Conforme"))))</x:f>
      </x:c>
    </x:row>
    <x:row r="23">
      <x:c r="A23" s="118"/>
      <x:c r="B23" s="118"/>
      <x:c r="C23" s="118"/>
      <x:c r="D23" s="118"/>
      <x:c r="E23" s="118"/>
      <x:c r="F23" s="120"/>
      <x:c r="G23" s="120"/>
      <x:c r="H23" s="118"/>
      <x:c r="I23" s="118"/>
      <x:c r="J23" s="118"/>
      <x:c r="K23" s="118"/>
      <x:c r="L23" s="118"/>
      <x:c r="M23" s="118"/>
      <x:c r="N23" s="122"/>
      <x:c r="O23" s="122"/>
      <x:c r="P23" s="129" t="str">
        <x:f>IF(A23="","",N23-O23)</x:f>
      </x:c>
      <x:c r="Q23" s="120"/>
      <x:c r="R23" s="122"/>
      <x:c r="S23" s="118"/>
      <x:c r="T23" s="120"/>
      <x:c r="U23" s="122"/>
      <x:c r="V23" s="118"/>
      <x:c r="W23" s="118"/>
      <x:c r="X23" s="118"/>
      <x:c r="Y23" s="127" t="str">
        <x:f>IF(A23="","",IF(OR(F23="",G23=""),"Não concluído",IF(G23&lt;=F23,"Conforme","Não conforme")))</x:f>
      </x:c>
      <x:c r="Z23" s="127" t="str">
        <x:f>IF(A23="","",IF(OR(P23="",Q23="",R23="",S23=""),"Não concluído",IF(AND(R23&lt;=P23,S23&lt;&gt;""),"Conforme","Não conforme")))</x:f>
      </x:c>
      <x:c r="AA23" s="127" t="str">
        <x:f>IF(A23="","",IF(OR(T23="",U23=""),"Não concluído",IF(U23&gt;R23,"Não conforme",IF(V23="Não","Com ressalvas",IF(AND(W23="Sim",X23&lt;&gt;"Sim"),"Não conforme","Conforme")))))</x:f>
      </x:c>
      <x:c r="AB23" s="127" t="str">
        <x:f>IF(A23="","",IF(OR(Y23="Não conforme",Z23="Não conforme",AA23="Não conforme"),"Não conforme",IF(OR(Y23="Não concluído",Z23="Não concluído",AA23="Não concluído"),"Não concluído",IF(OR(Y23="Com ressalvas",Z23="Com ressalvas",AA23="Com ressalvas"),"Com ressalvas","Conforme"))))</x:f>
      </x:c>
    </x:row>
    <x:row r="24">
      <x:c r="A24" s="118"/>
      <x:c r="B24" s="118"/>
      <x:c r="C24" s="118"/>
      <x:c r="D24" s="118"/>
      <x:c r="E24" s="118"/>
      <x:c r="F24" s="120"/>
      <x:c r="G24" s="120"/>
      <x:c r="H24" s="118"/>
      <x:c r="I24" s="118"/>
      <x:c r="J24" s="118"/>
      <x:c r="K24" s="118"/>
      <x:c r="L24" s="118"/>
      <x:c r="M24" s="118"/>
      <x:c r="N24" s="122"/>
      <x:c r="O24" s="122"/>
      <x:c r="P24" s="129" t="str">
        <x:f>IF(A24="","",N24-O24)</x:f>
      </x:c>
      <x:c r="Q24" s="120"/>
      <x:c r="R24" s="122"/>
      <x:c r="S24" s="118"/>
      <x:c r="T24" s="120"/>
      <x:c r="U24" s="122"/>
      <x:c r="V24" s="118"/>
      <x:c r="W24" s="118"/>
      <x:c r="X24" s="118"/>
      <x:c r="Y24" s="127" t="str">
        <x:f>IF(A24="","",IF(OR(F24="",G24=""),"Não concluído",IF(G24&lt;=F24,"Conforme","Não conforme")))</x:f>
      </x:c>
      <x:c r="Z24" s="127" t="str">
        <x:f>IF(A24="","",IF(OR(P24="",Q24="",R24="",S24=""),"Não concluído",IF(AND(R24&lt;=P24,S24&lt;&gt;""),"Conforme","Não conforme")))</x:f>
      </x:c>
      <x:c r="AA24" s="127" t="str">
        <x:f>IF(A24="","",IF(OR(T24="",U24=""),"Não concluído",IF(U24&gt;R24,"Não conforme",IF(V24="Não","Com ressalvas",IF(AND(W24="Sim",X24&lt;&gt;"Sim"),"Não conforme","Conforme")))))</x:f>
      </x:c>
      <x:c r="AB24" s="127" t="str">
        <x:f>IF(A24="","",IF(OR(Y24="Não conforme",Z24="Não conforme",AA24="Não conforme"),"Não conforme",IF(OR(Y24="Não concluído",Z24="Não concluído",AA24="Não concluído"),"Não concluído",IF(OR(Y24="Com ressalvas",Z24="Com ressalvas",AA24="Com ressalvas"),"Com ressalvas","Conforme"))))</x:f>
      </x:c>
    </x:row>
    <x:row r="25">
      <x:c r="A25" s="118"/>
      <x:c r="B25" s="118"/>
      <x:c r="C25" s="118"/>
      <x:c r="D25" s="118"/>
      <x:c r="E25" s="118"/>
      <x:c r="F25" s="120"/>
      <x:c r="G25" s="120"/>
      <x:c r="H25" s="118"/>
      <x:c r="I25" s="118"/>
      <x:c r="J25" s="118"/>
      <x:c r="K25" s="118"/>
      <x:c r="L25" s="118"/>
      <x:c r="M25" s="118"/>
      <x:c r="N25" s="122"/>
      <x:c r="O25" s="122"/>
      <x:c r="P25" s="129" t="str">
        <x:f>IF(A25="","",N25-O25)</x:f>
      </x:c>
      <x:c r="Q25" s="120"/>
      <x:c r="R25" s="122"/>
      <x:c r="S25" s="118"/>
      <x:c r="T25" s="120"/>
      <x:c r="U25" s="122"/>
      <x:c r="V25" s="118"/>
      <x:c r="W25" s="118"/>
      <x:c r="X25" s="118"/>
      <x:c r="Y25" s="127" t="str">
        <x:f>IF(A25="","",IF(OR(F25="",G25=""),"Não concluído",IF(G25&lt;=F25,"Conforme","Não conforme")))</x:f>
      </x:c>
      <x:c r="Z25" s="127" t="str">
        <x:f>IF(A25="","",IF(OR(P25="",Q25="",R25="",S25=""),"Não concluído",IF(AND(R25&lt;=P25,S25&lt;&gt;""),"Conforme","Não conforme")))</x:f>
      </x:c>
      <x:c r="AA25" s="127" t="str">
        <x:f>IF(A25="","",IF(OR(T25="",U25=""),"Não concluído",IF(U25&gt;R25,"Não conforme",IF(V25="Não","Com ressalvas",IF(AND(W25="Sim",X25&lt;&gt;"Sim"),"Não conforme","Conforme")))))</x:f>
      </x:c>
      <x:c r="AB25" s="127" t="str">
        <x:f>IF(A25="","",IF(OR(Y25="Não conforme",Z25="Não conforme",AA25="Não conforme"),"Não conforme",IF(OR(Y25="Não concluído",Z25="Não concluído",AA25="Não concluído"),"Não concluído",IF(OR(Y25="Com ressalvas",Z25="Com ressalvas",AA25="Com ressalvas"),"Com ressalvas","Conforme"))))</x:f>
      </x:c>
    </x:row>
    <x:row r="26">
      <x:c r="A26" s="118"/>
      <x:c r="B26" s="118"/>
      <x:c r="C26" s="118"/>
      <x:c r="D26" s="118"/>
      <x:c r="E26" s="118"/>
      <x:c r="F26" s="120"/>
      <x:c r="G26" s="120"/>
      <x:c r="H26" s="118"/>
      <x:c r="I26" s="118"/>
      <x:c r="J26" s="118"/>
      <x:c r="K26" s="118"/>
      <x:c r="L26" s="118"/>
      <x:c r="M26" s="118"/>
      <x:c r="N26" s="122"/>
      <x:c r="O26" s="122"/>
      <x:c r="P26" s="129" t="str">
        <x:f>IF(A26="","",N26-O26)</x:f>
      </x:c>
      <x:c r="Q26" s="120"/>
      <x:c r="R26" s="122"/>
      <x:c r="S26" s="118"/>
      <x:c r="T26" s="120"/>
      <x:c r="U26" s="122"/>
      <x:c r="V26" s="118"/>
      <x:c r="W26" s="118"/>
      <x:c r="X26" s="118"/>
      <x:c r="Y26" s="127" t="str">
        <x:f>IF(A26="","",IF(OR(F26="",G26=""),"Não concluído",IF(G26&lt;=F26,"Conforme","Não conforme")))</x:f>
      </x:c>
      <x:c r="Z26" s="127" t="str">
        <x:f>IF(A26="","",IF(OR(P26="",Q26="",R26="",S26=""),"Não concluído",IF(AND(R26&lt;=P26,S26&lt;&gt;""),"Conforme","Não conforme")))</x:f>
      </x:c>
      <x:c r="AA26" s="127" t="str">
        <x:f>IF(A26="","",IF(OR(T26="",U26=""),"Não concluído",IF(U26&gt;R26,"Não conforme",IF(V26="Não","Com ressalvas",IF(AND(W26="Sim",X26&lt;&gt;"Sim"),"Não conforme","Conforme")))))</x:f>
      </x:c>
      <x:c r="AB26" s="127" t="str">
        <x:f>IF(A26="","",IF(OR(Y26="Não conforme",Z26="Não conforme",AA26="Não conforme"),"Não conforme",IF(OR(Y26="Não concluído",Z26="Não concluído",AA26="Não concluído"),"Não concluído",IF(OR(Y26="Com ressalvas",Z26="Com ressalvas",AA26="Com ressalvas"),"Com ressalvas","Conforme"))))</x:f>
      </x:c>
    </x:row>
    <x:row r="27">
      <x:c r="A27" s="118"/>
      <x:c r="B27" s="118"/>
      <x:c r="C27" s="118"/>
      <x:c r="D27" s="118"/>
      <x:c r="E27" s="118"/>
      <x:c r="F27" s="120"/>
      <x:c r="G27" s="120"/>
      <x:c r="H27" s="118"/>
      <x:c r="I27" s="118"/>
      <x:c r="J27" s="118"/>
      <x:c r="K27" s="118"/>
      <x:c r="L27" s="118"/>
      <x:c r="M27" s="118"/>
      <x:c r="N27" s="122"/>
      <x:c r="O27" s="122"/>
      <x:c r="P27" s="129" t="str">
        <x:f>IF(A27="","",N27-O27)</x:f>
      </x:c>
      <x:c r="Q27" s="120"/>
      <x:c r="R27" s="122"/>
      <x:c r="S27" s="118"/>
      <x:c r="T27" s="120"/>
      <x:c r="U27" s="122"/>
      <x:c r="V27" s="118"/>
      <x:c r="W27" s="118"/>
      <x:c r="X27" s="118"/>
      <x:c r="Y27" s="127" t="str">
        <x:f>IF(A27="","",IF(OR(F27="",G27=""),"Não concluído",IF(G27&lt;=F27,"Conforme","Não conforme")))</x:f>
      </x:c>
      <x:c r="Z27" s="127" t="str">
        <x:f>IF(A27="","",IF(OR(P27="",Q27="",R27="",S27=""),"Não concluído",IF(AND(R27&lt;=P27,S27&lt;&gt;""),"Conforme","Não conforme")))</x:f>
      </x:c>
      <x:c r="AA27" s="127" t="str">
        <x:f>IF(A27="","",IF(OR(T27="",U27=""),"Não concluído",IF(U27&gt;R27,"Não conforme",IF(V27="Não","Com ressalvas",IF(AND(W27="Sim",X27&lt;&gt;"Sim"),"Não conforme","Conforme")))))</x:f>
      </x:c>
      <x:c r="AB27" s="127" t="str">
        <x:f>IF(A27="","",IF(OR(Y27="Não conforme",Z27="Não conforme",AA27="Não conforme"),"Não conforme",IF(OR(Y27="Não concluído",Z27="Não concluído",AA27="Não concluído"),"Não concluído",IF(OR(Y27="Com ressalvas",Z27="Com ressalvas",AA27="Com ressalvas"),"Com ressalvas","Conforme"))))</x:f>
      </x:c>
    </x:row>
    <x:row r="28">
      <x:c r="A28" s="118"/>
      <x:c r="B28" s="118"/>
      <x:c r="C28" s="118"/>
      <x:c r="D28" s="118"/>
      <x:c r="E28" s="118"/>
      <x:c r="F28" s="120"/>
      <x:c r="G28" s="120"/>
      <x:c r="H28" s="118"/>
      <x:c r="I28" s="118"/>
      <x:c r="J28" s="118"/>
      <x:c r="K28" s="118"/>
      <x:c r="L28" s="118"/>
      <x:c r="M28" s="118"/>
      <x:c r="N28" s="122"/>
      <x:c r="O28" s="122"/>
      <x:c r="P28" s="129" t="str">
        <x:f>IF(A28="","",N28-O28)</x:f>
      </x:c>
      <x:c r="Q28" s="120"/>
      <x:c r="R28" s="122"/>
      <x:c r="S28" s="118"/>
      <x:c r="T28" s="120"/>
      <x:c r="U28" s="122"/>
      <x:c r="V28" s="118"/>
      <x:c r="W28" s="118"/>
      <x:c r="X28" s="118"/>
      <x:c r="Y28" s="127" t="str">
        <x:f>IF(A28="","",IF(OR(F28="",G28=""),"Não concluído",IF(G28&lt;=F28,"Conforme","Não conforme")))</x:f>
      </x:c>
      <x:c r="Z28" s="127" t="str">
        <x:f>IF(A28="","",IF(OR(P28="",Q28="",R28="",S28=""),"Não concluído",IF(AND(R28&lt;=P28,S28&lt;&gt;""),"Conforme","Não conforme")))</x:f>
      </x:c>
      <x:c r="AA28" s="127" t="str">
        <x:f>IF(A28="","",IF(OR(T28="",U28=""),"Não concluído",IF(U28&gt;R28,"Não conforme",IF(V28="Não","Com ressalvas",IF(AND(W28="Sim",X28&lt;&gt;"Sim"),"Não conforme","Conforme")))))</x:f>
      </x:c>
      <x:c r="AB28" s="127" t="str">
        <x:f>IF(A28="","",IF(OR(Y28="Não conforme",Z28="Não conforme",AA28="Não conforme"),"Não conforme",IF(OR(Y28="Não concluído",Z28="Não concluído",AA28="Não concluído"),"Não concluído",IF(OR(Y28="Com ressalvas",Z28="Com ressalvas",AA28="Com ressalvas"),"Com ressalvas","Conforme"))))</x:f>
      </x:c>
    </x:row>
    <x:row r="29">
      <x:c r="A29" s="118"/>
      <x:c r="B29" s="118"/>
      <x:c r="C29" s="118"/>
      <x:c r="D29" s="118"/>
      <x:c r="E29" s="118"/>
      <x:c r="F29" s="120"/>
      <x:c r="G29" s="120"/>
      <x:c r="H29" s="118"/>
      <x:c r="I29" s="118"/>
      <x:c r="J29" s="118"/>
      <x:c r="K29" s="118"/>
      <x:c r="L29" s="118"/>
      <x:c r="M29" s="118"/>
      <x:c r="N29" s="122"/>
      <x:c r="O29" s="122"/>
      <x:c r="P29" s="129" t="str">
        <x:f>IF(A29="","",N29-O29)</x:f>
      </x:c>
      <x:c r="Q29" s="120"/>
      <x:c r="R29" s="122"/>
      <x:c r="S29" s="118"/>
      <x:c r="T29" s="120"/>
      <x:c r="U29" s="122"/>
      <x:c r="V29" s="118"/>
      <x:c r="W29" s="118"/>
      <x:c r="X29" s="118"/>
      <x:c r="Y29" s="127" t="str">
        <x:f>IF(A29="","",IF(OR(F29="",G29=""),"Não concluído",IF(G29&lt;=F29,"Conforme","Não conforme")))</x:f>
      </x:c>
      <x:c r="Z29" s="127" t="str">
        <x:f>IF(A29="","",IF(OR(P29="",Q29="",R29="",S29=""),"Não concluído",IF(AND(R29&lt;=P29,S29&lt;&gt;""),"Conforme","Não conforme")))</x:f>
      </x:c>
      <x:c r="AA29" s="127" t="str">
        <x:f>IF(A29="","",IF(OR(T29="",U29=""),"Não concluído",IF(U29&gt;R29,"Não conforme",IF(V29="Não","Com ressalvas",IF(AND(W29="Sim",X29&lt;&gt;"Sim"),"Não conforme","Conforme")))))</x:f>
      </x:c>
      <x:c r="AB29" s="127" t="str">
        <x:f>IF(A29="","",IF(OR(Y29="Não conforme",Z29="Não conforme",AA29="Não conforme"),"Não conforme",IF(OR(Y29="Não concluído",Z29="Não concluído",AA29="Não concluído"),"Não concluído",IF(OR(Y29="Com ressalvas",Z29="Com ressalvas",AA29="Com ressalvas"),"Com ressalvas","Conforme"))))</x:f>
      </x:c>
    </x:row>
    <x:row r="30">
      <x:c r="A30" s="118"/>
      <x:c r="B30" s="118"/>
      <x:c r="C30" s="118"/>
      <x:c r="D30" s="118"/>
      <x:c r="E30" s="118"/>
      <x:c r="F30" s="120"/>
      <x:c r="G30" s="120"/>
      <x:c r="H30" s="118"/>
      <x:c r="I30" s="118"/>
      <x:c r="J30" s="118"/>
      <x:c r="K30" s="118"/>
      <x:c r="L30" s="118"/>
      <x:c r="M30" s="118"/>
      <x:c r="N30" s="122"/>
      <x:c r="O30" s="122"/>
      <x:c r="P30" s="129" t="str">
        <x:f>IF(A30="","",N30-O30)</x:f>
      </x:c>
      <x:c r="Q30" s="120"/>
      <x:c r="R30" s="122"/>
      <x:c r="S30" s="118"/>
      <x:c r="T30" s="120"/>
      <x:c r="U30" s="122"/>
      <x:c r="V30" s="118"/>
      <x:c r="W30" s="118"/>
      <x:c r="X30" s="118"/>
      <x:c r="Y30" s="127" t="str">
        <x:f>IF(A30="","",IF(OR(F30="",G30=""),"Não concluído",IF(G30&lt;=F30,"Conforme","Não conforme")))</x:f>
      </x:c>
      <x:c r="Z30" s="127" t="str">
        <x:f>IF(A30="","",IF(OR(P30="",Q30="",R30="",S30=""),"Não concluído",IF(AND(R30&lt;=P30,S30&lt;&gt;""),"Conforme","Não conforme")))</x:f>
      </x:c>
      <x:c r="AA30" s="127" t="str">
        <x:f>IF(A30="","",IF(OR(T30="",U30=""),"Não concluído",IF(U30&gt;R30,"Não conforme",IF(V30="Não","Com ressalvas",IF(AND(W30="Sim",X30&lt;&gt;"Sim"),"Não conforme","Conforme")))))</x:f>
      </x:c>
      <x:c r="AB30" s="127" t="str">
        <x:f>IF(A30="","",IF(OR(Y30="Não conforme",Z30="Não conforme",AA30="Não conforme"),"Não conforme",IF(OR(Y30="Não concluído",Z30="Não concluído",AA30="Não concluído"),"Não concluído",IF(OR(Y30="Com ressalvas",Z30="Com ressalvas",AA30="Com ressalvas"),"Com ressalvas","Conforme"))))</x:f>
      </x:c>
    </x:row>
    <x:row r="31">
      <x:c r="A31" s="118"/>
      <x:c r="B31" s="118"/>
      <x:c r="C31" s="118"/>
      <x:c r="D31" s="118"/>
      <x:c r="E31" s="118"/>
      <x:c r="F31" s="120"/>
      <x:c r="G31" s="120"/>
      <x:c r="H31" s="118"/>
      <x:c r="I31" s="118"/>
      <x:c r="J31" s="118"/>
      <x:c r="K31" s="118"/>
      <x:c r="L31" s="118"/>
      <x:c r="M31" s="118"/>
      <x:c r="N31" s="122"/>
      <x:c r="O31" s="122"/>
      <x:c r="P31" s="129" t="str">
        <x:f>IF(A31="","",N31-O31)</x:f>
      </x:c>
      <x:c r="Q31" s="120"/>
      <x:c r="R31" s="122"/>
      <x:c r="S31" s="118"/>
      <x:c r="T31" s="120"/>
      <x:c r="U31" s="122"/>
      <x:c r="V31" s="118"/>
      <x:c r="W31" s="118"/>
      <x:c r="X31" s="118"/>
      <x:c r="Y31" s="127" t="str">
        <x:f>IF(A31="","",IF(OR(F31="",G31=""),"Não concluído",IF(G31&lt;=F31,"Conforme","Não conforme")))</x:f>
      </x:c>
      <x:c r="Z31" s="127" t="str">
        <x:f>IF(A31="","",IF(OR(P31="",Q31="",R31="",S31=""),"Não concluído",IF(AND(R31&lt;=P31,S31&lt;&gt;""),"Conforme","Não conforme")))</x:f>
      </x:c>
      <x:c r="AA31" s="127" t="str">
        <x:f>IF(A31="","",IF(OR(T31="",U31=""),"Não concluído",IF(U31&gt;R31,"Não conforme",IF(V31="Não","Com ressalvas",IF(AND(W31="Sim",X31&lt;&gt;"Sim"),"Não conforme","Conforme")))))</x:f>
      </x:c>
      <x:c r="AB31" s="127" t="str">
        <x:f>IF(A31="","",IF(OR(Y31="Não conforme",Z31="Não conforme",AA31="Não conforme"),"Não conforme",IF(OR(Y31="Não concluído",Z31="Não concluído",AA31="Não concluído"),"Não concluído",IF(OR(Y31="Com ressalvas",Z31="Com ressalvas",AA31="Com ressalvas"),"Com ressalvas","Conforme"))))</x:f>
      </x:c>
    </x:row>
    <x:row r="32">
      <x:c r="A32" s="118"/>
      <x:c r="B32" s="118"/>
      <x:c r="C32" s="118"/>
      <x:c r="D32" s="118"/>
      <x:c r="E32" s="118"/>
      <x:c r="F32" s="120"/>
      <x:c r="G32" s="120"/>
      <x:c r="H32" s="118"/>
      <x:c r="I32" s="118"/>
      <x:c r="J32" s="118"/>
      <x:c r="K32" s="118"/>
      <x:c r="L32" s="118"/>
      <x:c r="M32" s="118"/>
      <x:c r="N32" s="122"/>
      <x:c r="O32" s="122"/>
      <x:c r="P32" s="129" t="str">
        <x:f>IF(A32="","",N32-O32)</x:f>
      </x:c>
      <x:c r="Q32" s="120"/>
      <x:c r="R32" s="122"/>
      <x:c r="S32" s="118"/>
      <x:c r="T32" s="120"/>
      <x:c r="U32" s="122"/>
      <x:c r="V32" s="118"/>
      <x:c r="W32" s="118"/>
      <x:c r="X32" s="118"/>
      <x:c r="Y32" s="127" t="str">
        <x:f>IF(A32="","",IF(OR(F32="",G32=""),"Não concluído",IF(G32&lt;=F32,"Conforme","Não conforme")))</x:f>
      </x:c>
      <x:c r="Z32" s="127" t="str">
        <x:f>IF(A32="","",IF(OR(P32="",Q32="",R32="",S32=""),"Não concluído",IF(AND(R32&lt;=P32,S32&lt;&gt;""),"Conforme","Não conforme")))</x:f>
      </x:c>
      <x:c r="AA32" s="127" t="str">
        <x:f>IF(A32="","",IF(OR(T32="",U32=""),"Não concluído",IF(U32&gt;R32,"Não conforme",IF(V32="Não","Com ressalvas",IF(AND(W32="Sim",X32&lt;&gt;"Sim"),"Não conforme","Conforme")))))</x:f>
      </x:c>
      <x:c r="AB32" s="127" t="str">
        <x:f>IF(A32="","",IF(OR(Y32="Não conforme",Z32="Não conforme",AA32="Não conforme"),"Não conforme",IF(OR(Y32="Não concluído",Z32="Não concluído",AA32="Não concluído"),"Não concluído",IF(OR(Y32="Com ressalvas",Z32="Com ressalvas",AA32="Com ressalvas"),"Com ressalvas","Conforme"))))</x:f>
      </x:c>
    </x:row>
    <x:row r="33">
      <x:c r="A33" s="118"/>
      <x:c r="B33" s="118"/>
      <x:c r="C33" s="118"/>
      <x:c r="D33" s="118"/>
      <x:c r="E33" s="118"/>
      <x:c r="F33" s="120"/>
      <x:c r="G33" s="120"/>
      <x:c r="H33" s="118"/>
      <x:c r="I33" s="118"/>
      <x:c r="J33" s="118"/>
      <x:c r="K33" s="118"/>
      <x:c r="L33" s="118"/>
      <x:c r="M33" s="118"/>
      <x:c r="N33" s="122"/>
      <x:c r="O33" s="122"/>
      <x:c r="P33" s="129" t="str">
        <x:f>IF(A33="","",N33-O33)</x:f>
      </x:c>
      <x:c r="Q33" s="120"/>
      <x:c r="R33" s="122"/>
      <x:c r="S33" s="118"/>
      <x:c r="T33" s="120"/>
      <x:c r="U33" s="122"/>
      <x:c r="V33" s="118"/>
      <x:c r="W33" s="118"/>
      <x:c r="X33" s="118"/>
      <x:c r="Y33" s="127" t="str">
        <x:f>IF(A33="","",IF(OR(F33="",G33=""),"Não concluído",IF(G33&lt;=F33,"Conforme","Não conforme")))</x:f>
      </x:c>
      <x:c r="Z33" s="127" t="str">
        <x:f>IF(A33="","",IF(OR(P33="",Q33="",R33="",S33=""),"Não concluído",IF(AND(R33&lt;=P33,S33&lt;&gt;""),"Conforme","Não conforme")))</x:f>
      </x:c>
      <x:c r="AA33" s="127" t="str">
        <x:f>IF(A33="","",IF(OR(T33="",U33=""),"Não concluído",IF(U33&gt;R33,"Não conforme",IF(V33="Não","Com ressalvas",IF(AND(W33="Sim",X33&lt;&gt;"Sim"),"Não conforme","Conforme")))))</x:f>
      </x:c>
      <x:c r="AB33" s="127" t="str">
        <x:f>IF(A33="","",IF(OR(Y33="Não conforme",Z33="Não conforme",AA33="Não conforme"),"Não conforme",IF(OR(Y33="Não concluído",Z33="Não concluído",AA33="Não concluído"),"Não concluído",IF(OR(Y33="Com ressalvas",Z33="Com ressalvas",AA33="Com ressalvas"),"Com ressalvas","Conforme"))))</x:f>
      </x:c>
    </x:row>
    <x:row r="34">
      <x:c r="A34" s="118"/>
      <x:c r="B34" s="118"/>
      <x:c r="C34" s="118"/>
      <x:c r="D34" s="118"/>
      <x:c r="E34" s="118"/>
      <x:c r="F34" s="120"/>
      <x:c r="G34" s="120"/>
      <x:c r="H34" s="118"/>
      <x:c r="I34" s="118"/>
      <x:c r="J34" s="118"/>
      <x:c r="K34" s="118"/>
      <x:c r="L34" s="118"/>
      <x:c r="M34" s="118"/>
      <x:c r="N34" s="122"/>
      <x:c r="O34" s="122"/>
      <x:c r="P34" s="129" t="str">
        <x:f>IF(A34="","",N34-O34)</x:f>
      </x:c>
      <x:c r="Q34" s="120"/>
      <x:c r="R34" s="122"/>
      <x:c r="S34" s="118"/>
      <x:c r="T34" s="120"/>
      <x:c r="U34" s="122"/>
      <x:c r="V34" s="118"/>
      <x:c r="W34" s="118"/>
      <x:c r="X34" s="118"/>
      <x:c r="Y34" s="127" t="str">
        <x:f>IF(A34="","",IF(OR(F34="",G34=""),"Não concluído",IF(G34&lt;=F34,"Conforme","Não conforme")))</x:f>
      </x:c>
      <x:c r="Z34" s="127" t="str">
        <x:f>IF(A34="","",IF(OR(P34="",Q34="",R34="",S34=""),"Não concluído",IF(AND(R34&lt;=P34,S34&lt;&gt;""),"Conforme","Não conforme")))</x:f>
      </x:c>
      <x:c r="AA34" s="127" t="str">
        <x:f>IF(A34="","",IF(OR(T34="",U34=""),"Não concluído",IF(U34&gt;R34,"Não conforme",IF(V34="Não","Com ressalvas",IF(AND(W34="Sim",X34&lt;&gt;"Sim"),"Não conforme","Conforme")))))</x:f>
      </x:c>
      <x:c r="AB34" s="127" t="str">
        <x:f>IF(A34="","",IF(OR(Y34="Não conforme",Z34="Não conforme",AA34="Não conforme"),"Não conforme",IF(OR(Y34="Não concluído",Z34="Não concluído",AA34="Não concluído"),"Não concluído",IF(OR(Y34="Com ressalvas",Z34="Com ressalvas",AA34="Com ressalvas"),"Com ressalvas","Conforme"))))</x:f>
      </x:c>
    </x:row>
    <x:row r="35">
      <x:c r="A35" s="118"/>
      <x:c r="B35" s="118"/>
      <x:c r="C35" s="118"/>
      <x:c r="D35" s="118"/>
      <x:c r="E35" s="118"/>
      <x:c r="F35" s="120"/>
      <x:c r="G35" s="120"/>
      <x:c r="H35" s="118"/>
      <x:c r="I35" s="118"/>
      <x:c r="J35" s="118"/>
      <x:c r="K35" s="118"/>
      <x:c r="L35" s="118"/>
      <x:c r="M35" s="118"/>
      <x:c r="N35" s="122"/>
      <x:c r="O35" s="122"/>
      <x:c r="P35" s="129" t="str">
        <x:f>IF(A35="","",N35-O35)</x:f>
      </x:c>
      <x:c r="Q35" s="120"/>
      <x:c r="R35" s="122"/>
      <x:c r="S35" s="118"/>
      <x:c r="T35" s="120"/>
      <x:c r="U35" s="122"/>
      <x:c r="V35" s="118"/>
      <x:c r="W35" s="118"/>
      <x:c r="X35" s="118"/>
      <x:c r="Y35" s="127" t="str">
        <x:f>IF(A35="","",IF(OR(F35="",G35=""),"Não concluído",IF(G35&lt;=F35,"Conforme","Não conforme")))</x:f>
      </x:c>
      <x:c r="Z35" s="127" t="str">
        <x:f>IF(A35="","",IF(OR(P35="",Q35="",R35="",S35=""),"Não concluído",IF(AND(R35&lt;=P35,S35&lt;&gt;""),"Conforme","Não conforme")))</x:f>
      </x:c>
      <x:c r="AA35" s="127" t="str">
        <x:f>IF(A35="","",IF(OR(T35="",U35=""),"Não concluído",IF(U35&gt;R35,"Não conforme",IF(V35="Não","Com ressalvas",IF(AND(W35="Sim",X35&lt;&gt;"Sim"),"Não conforme","Conforme")))))</x:f>
      </x:c>
      <x:c r="AB35" s="127" t="str">
        <x:f>IF(A35="","",IF(OR(Y35="Não conforme",Z35="Não conforme",AA35="Não conforme"),"Não conforme",IF(OR(Y35="Não concluído",Z35="Não concluído",AA35="Não concluído"),"Não concluído",IF(OR(Y35="Com ressalvas",Z35="Com ressalvas",AA35="Com ressalvas"),"Com ressalvas","Conforme"))))</x:f>
      </x:c>
    </x:row>
    <x:row r="36">
      <x:c r="A36" s="118"/>
      <x:c r="B36" s="118"/>
      <x:c r="C36" s="118"/>
      <x:c r="D36" s="118"/>
      <x:c r="E36" s="118"/>
      <x:c r="F36" s="120"/>
      <x:c r="G36" s="120"/>
      <x:c r="H36" s="118"/>
      <x:c r="I36" s="118"/>
      <x:c r="J36" s="118"/>
      <x:c r="K36" s="118"/>
      <x:c r="L36" s="118"/>
      <x:c r="M36" s="118"/>
      <x:c r="N36" s="122"/>
      <x:c r="O36" s="122"/>
      <x:c r="P36" s="129" t="str">
        <x:f>IF(A36="","",N36-O36)</x:f>
      </x:c>
      <x:c r="Q36" s="120"/>
      <x:c r="R36" s="122"/>
      <x:c r="S36" s="118"/>
      <x:c r="T36" s="120"/>
      <x:c r="U36" s="122"/>
      <x:c r="V36" s="118"/>
      <x:c r="W36" s="118"/>
      <x:c r="X36" s="118"/>
      <x:c r="Y36" s="127" t="str">
        <x:f>IF(A36="","",IF(OR(F36="",G36=""),"Não concluído",IF(G36&lt;=F36,"Conforme","Não conforme")))</x:f>
      </x:c>
      <x:c r="Z36" s="127" t="str">
        <x:f>IF(A36="","",IF(OR(P36="",Q36="",R36="",S36=""),"Não concluído",IF(AND(R36&lt;=P36,S36&lt;&gt;""),"Conforme","Não conforme")))</x:f>
      </x:c>
      <x:c r="AA36" s="127" t="str">
        <x:f>IF(A36="","",IF(OR(T36="",U36=""),"Não concluído",IF(U36&gt;R36,"Não conforme",IF(V36="Não","Com ressalvas",IF(AND(W36="Sim",X36&lt;&gt;"Sim"),"Não conforme","Conforme")))))</x:f>
      </x:c>
      <x:c r="AB36" s="127" t="str">
        <x:f>IF(A36="","",IF(OR(Y36="Não conforme",Z36="Não conforme",AA36="Não conforme"),"Não conforme",IF(OR(Y36="Não concluído",Z36="Não concluído",AA36="Não concluído"),"Não concluído",IF(OR(Y36="Com ressalvas",Z36="Com ressalvas",AA36="Com ressalvas"),"Com ressalvas","Conforme"))))</x:f>
      </x:c>
    </x:row>
    <x:row r="37">
      <x:c r="A37" s="118"/>
      <x:c r="B37" s="118"/>
      <x:c r="C37" s="118"/>
      <x:c r="D37" s="118"/>
      <x:c r="E37" s="118"/>
      <x:c r="F37" s="120"/>
      <x:c r="G37" s="120"/>
      <x:c r="H37" s="118"/>
      <x:c r="I37" s="118"/>
      <x:c r="J37" s="118"/>
      <x:c r="K37" s="118"/>
      <x:c r="L37" s="118"/>
      <x:c r="M37" s="118"/>
      <x:c r="N37" s="122"/>
      <x:c r="O37" s="122"/>
      <x:c r="P37" s="129" t="str">
        <x:f>IF(A37="","",N37-O37)</x:f>
      </x:c>
      <x:c r="Q37" s="120"/>
      <x:c r="R37" s="122"/>
      <x:c r="S37" s="118"/>
      <x:c r="T37" s="120"/>
      <x:c r="U37" s="122"/>
      <x:c r="V37" s="118"/>
      <x:c r="W37" s="118"/>
      <x:c r="X37" s="118"/>
      <x:c r="Y37" s="127" t="str">
        <x:f>IF(A37="","",IF(OR(F37="",G37=""),"Não concluído",IF(G37&lt;=F37,"Conforme","Não conforme")))</x:f>
      </x:c>
      <x:c r="Z37" s="127" t="str">
        <x:f>IF(A37="","",IF(OR(P37="",Q37="",R37="",S37=""),"Não concluído",IF(AND(R37&lt;=P37,S37&lt;&gt;""),"Conforme","Não conforme")))</x:f>
      </x:c>
      <x:c r="AA37" s="127" t="str">
        <x:f>IF(A37="","",IF(OR(T37="",U37=""),"Não concluído",IF(U37&gt;R37,"Não conforme",IF(V37="Não","Com ressalvas",IF(AND(W37="Sim",X37&lt;&gt;"Sim"),"Não conforme","Conforme")))))</x:f>
      </x:c>
      <x:c r="AB37" s="127" t="str">
        <x:f>IF(A37="","",IF(OR(Y37="Não conforme",Z37="Não conforme",AA37="Não conforme"),"Não conforme",IF(OR(Y37="Não concluído",Z37="Não concluído",AA37="Não concluído"),"Não concluído",IF(OR(Y37="Com ressalvas",Z37="Com ressalvas",AA37="Com ressalvas"),"Com ressalvas","Conforme"))))</x:f>
      </x:c>
    </x:row>
    <x:row r="38">
      <x:c r="A38" s="118"/>
      <x:c r="B38" s="118"/>
      <x:c r="C38" s="118"/>
      <x:c r="D38" s="118"/>
      <x:c r="E38" s="118"/>
      <x:c r="F38" s="120"/>
      <x:c r="G38" s="120"/>
      <x:c r="H38" s="118"/>
      <x:c r="I38" s="118"/>
      <x:c r="J38" s="118"/>
      <x:c r="K38" s="118"/>
      <x:c r="L38" s="118"/>
      <x:c r="M38" s="118"/>
      <x:c r="N38" s="122"/>
      <x:c r="O38" s="122"/>
      <x:c r="P38" s="129" t="str">
        <x:f>IF(A38="","",N38-O38)</x:f>
      </x:c>
      <x:c r="Q38" s="120"/>
      <x:c r="R38" s="122"/>
      <x:c r="S38" s="118"/>
      <x:c r="T38" s="120"/>
      <x:c r="U38" s="122"/>
      <x:c r="V38" s="118"/>
      <x:c r="W38" s="118"/>
      <x:c r="X38" s="118"/>
      <x:c r="Y38" s="127" t="str">
        <x:f>IF(A38="","",IF(OR(F38="",G38=""),"Não concluído",IF(G38&lt;=F38,"Conforme","Não conforme")))</x:f>
      </x:c>
      <x:c r="Z38" s="127" t="str">
        <x:f>IF(A38="","",IF(OR(P38="",Q38="",R38="",S38=""),"Não concluído",IF(AND(R38&lt;=P38,S38&lt;&gt;""),"Conforme","Não conforme")))</x:f>
      </x:c>
      <x:c r="AA38" s="127" t="str">
        <x:f>IF(A38="","",IF(OR(T38="",U38=""),"Não concluído",IF(U38&gt;R38,"Não conforme",IF(V38="Não","Com ressalvas",IF(AND(W38="Sim",X38&lt;&gt;"Sim"),"Não conforme","Conforme")))))</x:f>
      </x:c>
      <x:c r="AB38" s="127" t="str">
        <x:f>IF(A38="","",IF(OR(Y38="Não conforme",Z38="Não conforme",AA38="Não conforme"),"Não conforme",IF(OR(Y38="Não concluído",Z38="Não concluído",AA38="Não concluído"),"Não concluído",IF(OR(Y38="Com ressalvas",Z38="Com ressalvas",AA38="Com ressalvas"),"Com ressalvas","Conforme"))))</x:f>
      </x:c>
    </x:row>
    <x:row r="39">
      <x:c r="A39" s="118"/>
      <x:c r="B39" s="118"/>
      <x:c r="C39" s="118"/>
      <x:c r="D39" s="118"/>
      <x:c r="E39" s="118"/>
      <x:c r="F39" s="120"/>
      <x:c r="G39" s="120"/>
      <x:c r="H39" s="118"/>
      <x:c r="I39" s="118"/>
      <x:c r="J39" s="118"/>
      <x:c r="K39" s="118"/>
      <x:c r="L39" s="118"/>
      <x:c r="M39" s="118"/>
      <x:c r="N39" s="122"/>
      <x:c r="O39" s="122"/>
      <x:c r="P39" s="129" t="str">
        <x:f>IF(A39="","",N39-O39)</x:f>
      </x:c>
      <x:c r="Q39" s="120"/>
      <x:c r="R39" s="122"/>
      <x:c r="S39" s="118"/>
      <x:c r="T39" s="120"/>
      <x:c r="U39" s="122"/>
      <x:c r="V39" s="118"/>
      <x:c r="W39" s="118"/>
      <x:c r="X39" s="118"/>
      <x:c r="Y39" s="127" t="str">
        <x:f>IF(A39="","",IF(OR(F39="",G39=""),"Não concluído",IF(G39&lt;=F39,"Conforme","Não conforme")))</x:f>
      </x:c>
      <x:c r="Z39" s="127" t="str">
        <x:f>IF(A39="","",IF(OR(P39="",Q39="",R39="",S39=""),"Não concluído",IF(AND(R39&lt;=P39,S39&lt;&gt;""),"Conforme","Não conforme")))</x:f>
      </x:c>
      <x:c r="AA39" s="127" t="str">
        <x:f>IF(A39="","",IF(OR(T39="",U39=""),"Não concluído",IF(U39&gt;R39,"Não conforme",IF(V39="Não","Com ressalvas",IF(AND(W39="Sim",X39&lt;&gt;"Sim"),"Não conforme","Conforme")))))</x:f>
      </x:c>
      <x:c r="AB39" s="127" t="str">
        <x:f>IF(A39="","",IF(OR(Y39="Não conforme",Z39="Não conforme",AA39="Não conforme"),"Não conforme",IF(OR(Y39="Não concluído",Z39="Não concluído",AA39="Não concluído"),"Não concluído",IF(OR(Y39="Com ressalvas",Z39="Com ressalvas",AA39="Com ressalvas"),"Com ressalvas","Conforme"))))</x:f>
      </x:c>
    </x:row>
    <x:row r="40">
      <x:c r="A40" s="118"/>
      <x:c r="B40" s="118"/>
      <x:c r="C40" s="118"/>
      <x:c r="D40" s="118"/>
      <x:c r="E40" s="118"/>
      <x:c r="F40" s="120"/>
      <x:c r="G40" s="120"/>
      <x:c r="H40" s="118"/>
      <x:c r="I40" s="118"/>
      <x:c r="J40" s="118"/>
      <x:c r="K40" s="118"/>
      <x:c r="L40" s="118"/>
      <x:c r="M40" s="118"/>
      <x:c r="N40" s="122"/>
      <x:c r="O40" s="122"/>
      <x:c r="P40" s="129" t="str">
        <x:f>IF(A40="","",N40-O40)</x:f>
      </x:c>
      <x:c r="Q40" s="120"/>
      <x:c r="R40" s="122"/>
      <x:c r="S40" s="118"/>
      <x:c r="T40" s="120"/>
      <x:c r="U40" s="122"/>
      <x:c r="V40" s="118"/>
      <x:c r="W40" s="118"/>
      <x:c r="X40" s="118"/>
      <x:c r="Y40" s="127" t="str">
        <x:f>IF(A40="","",IF(OR(F40="",G40=""),"Não concluído",IF(G40&lt;=F40,"Conforme","Não conforme")))</x:f>
      </x:c>
      <x:c r="Z40" s="127" t="str">
        <x:f>IF(A40="","",IF(OR(P40="",Q40="",R40="",S40=""),"Não concluído",IF(AND(R40&lt;=P40,S40&lt;&gt;""),"Conforme","Não conforme")))</x:f>
      </x:c>
      <x:c r="AA40" s="127" t="str">
        <x:f>IF(A40="","",IF(OR(T40="",U40=""),"Não concluído",IF(U40&gt;R40,"Não conforme",IF(V40="Não","Com ressalvas",IF(AND(W40="Sim",X40&lt;&gt;"Sim"),"Não conforme","Conforme")))))</x:f>
      </x:c>
      <x:c r="AB40" s="127" t="str">
        <x:f>IF(A40="","",IF(OR(Y40="Não conforme",Z40="Não conforme",AA40="Não conforme"),"Não conforme",IF(OR(Y40="Não concluído",Z40="Não concluído",AA40="Não concluído"),"Não concluído",IF(OR(Y40="Com ressalvas",Z40="Com ressalvas",AA40="Com ressalvas"),"Com ressalvas","Conforme"))))</x:f>
      </x:c>
    </x:row>
    <x:row r="41">
      <x:c r="A41" s="118"/>
      <x:c r="B41" s="118"/>
      <x:c r="C41" s="118"/>
      <x:c r="D41" s="118"/>
      <x:c r="E41" s="118"/>
      <x:c r="F41" s="120"/>
      <x:c r="G41" s="120"/>
      <x:c r="H41" s="118"/>
      <x:c r="I41" s="118"/>
      <x:c r="J41" s="118"/>
      <x:c r="K41" s="118"/>
      <x:c r="L41" s="118"/>
      <x:c r="M41" s="118"/>
      <x:c r="N41" s="122"/>
      <x:c r="O41" s="122"/>
      <x:c r="P41" s="129" t="str">
        <x:f>IF(A41="","",N41-O41)</x:f>
      </x:c>
      <x:c r="Q41" s="120"/>
      <x:c r="R41" s="122"/>
      <x:c r="S41" s="118"/>
      <x:c r="T41" s="120"/>
      <x:c r="U41" s="122"/>
      <x:c r="V41" s="118"/>
      <x:c r="W41" s="118"/>
      <x:c r="X41" s="118"/>
      <x:c r="Y41" s="127" t="str">
        <x:f>IF(A41="","",IF(OR(F41="",G41=""),"Não concluído",IF(G41&lt;=F41,"Conforme","Não conforme")))</x:f>
      </x:c>
      <x:c r="Z41" s="127" t="str">
        <x:f>IF(A41="","",IF(OR(P41="",Q41="",R41="",S41=""),"Não concluído",IF(AND(R41&lt;=P41,S41&lt;&gt;""),"Conforme","Não conforme")))</x:f>
      </x:c>
      <x:c r="AA41" s="127" t="str">
        <x:f>IF(A41="","",IF(OR(T41="",U41=""),"Não concluído",IF(U41&gt;R41,"Não conforme",IF(V41="Não","Com ressalvas",IF(AND(W41="Sim",X41&lt;&gt;"Sim"),"Não conforme","Conforme")))))</x:f>
      </x:c>
      <x:c r="AB41" s="127" t="str">
        <x:f>IF(A41="","",IF(OR(Y41="Não conforme",Z41="Não conforme",AA41="Não conforme"),"Não conforme",IF(OR(Y41="Não concluído",Z41="Não concluído",AA41="Não concluído"),"Não concluído",IF(OR(Y41="Com ressalvas",Z41="Com ressalvas",AA41="Com ressalvas"),"Com ressalvas","Conforme"))))</x:f>
      </x:c>
    </x:row>
    <x:row r="42">
      <x:c r="A42" s="118"/>
      <x:c r="B42" s="118"/>
      <x:c r="C42" s="118"/>
      <x:c r="D42" s="118"/>
      <x:c r="E42" s="118"/>
      <x:c r="F42" s="120"/>
      <x:c r="G42" s="120"/>
      <x:c r="H42" s="118"/>
      <x:c r="I42" s="118"/>
      <x:c r="J42" s="118"/>
      <x:c r="K42" s="118"/>
      <x:c r="L42" s="118"/>
      <x:c r="M42" s="118"/>
      <x:c r="N42" s="122"/>
      <x:c r="O42" s="122"/>
      <x:c r="P42" s="129" t="str">
        <x:f>IF(A42="","",N42-O42)</x:f>
      </x:c>
      <x:c r="Q42" s="120"/>
      <x:c r="R42" s="122"/>
      <x:c r="S42" s="118"/>
      <x:c r="T42" s="120"/>
      <x:c r="U42" s="122"/>
      <x:c r="V42" s="118"/>
      <x:c r="W42" s="118"/>
      <x:c r="X42" s="118"/>
      <x:c r="Y42" s="127" t="str">
        <x:f>IF(A42="","",IF(OR(F42="",G42=""),"Não concluído",IF(G42&lt;=F42,"Conforme","Não conforme")))</x:f>
      </x:c>
      <x:c r="Z42" s="127" t="str">
        <x:f>IF(A42="","",IF(OR(P42="",Q42="",R42="",S42=""),"Não concluído",IF(AND(R42&lt;=P42,S42&lt;&gt;""),"Conforme","Não conforme")))</x:f>
      </x:c>
      <x:c r="AA42" s="127" t="str">
        <x:f>IF(A42="","",IF(OR(T42="",U42=""),"Não concluído",IF(U42&gt;R42,"Não conforme",IF(V42="Não","Com ressalvas",IF(AND(W42="Sim",X42&lt;&gt;"Sim"),"Não conforme","Conforme")))))</x:f>
      </x:c>
      <x:c r="AB42" s="127" t="str">
        <x:f>IF(A42="","",IF(OR(Y42="Não conforme",Z42="Não conforme",AA42="Não conforme"),"Não conforme",IF(OR(Y42="Não concluído",Z42="Não concluído",AA42="Não concluído"),"Não concluído",IF(OR(Y42="Com ressalvas",Z42="Com ressalvas",AA42="Com ressalvas"),"Com ressalvas","Conforme"))))</x:f>
      </x:c>
    </x:row>
    <x:row r="43">
      <x:c r="A43" s="118"/>
      <x:c r="B43" s="118"/>
      <x:c r="C43" s="118"/>
      <x:c r="D43" s="118"/>
      <x:c r="E43" s="118"/>
      <x:c r="F43" s="120"/>
      <x:c r="G43" s="120"/>
      <x:c r="H43" s="118"/>
      <x:c r="I43" s="118"/>
      <x:c r="J43" s="118"/>
      <x:c r="K43" s="118"/>
      <x:c r="L43" s="118"/>
      <x:c r="M43" s="118"/>
      <x:c r="N43" s="122"/>
      <x:c r="O43" s="122"/>
      <x:c r="P43" s="129" t="str">
        <x:f>IF(A43="","",N43-O43)</x:f>
      </x:c>
      <x:c r="Q43" s="120"/>
      <x:c r="R43" s="122"/>
      <x:c r="S43" s="118"/>
      <x:c r="T43" s="120"/>
      <x:c r="U43" s="122"/>
      <x:c r="V43" s="118"/>
      <x:c r="W43" s="118"/>
      <x:c r="X43" s="118"/>
      <x:c r="Y43" s="127" t="str">
        <x:f>IF(A43="","",IF(OR(F43="",G43=""),"Não concluído",IF(G43&lt;=F43,"Conforme","Não conforme")))</x:f>
      </x:c>
      <x:c r="Z43" s="127" t="str">
        <x:f>IF(A43="","",IF(OR(P43="",Q43="",R43="",S43=""),"Não concluído",IF(AND(R43&lt;=P43,S43&lt;&gt;""),"Conforme","Não conforme")))</x:f>
      </x:c>
      <x:c r="AA43" s="127" t="str">
        <x:f>IF(A43="","",IF(OR(T43="",U43=""),"Não concluído",IF(U43&gt;R43,"Não conforme",IF(V43="Não","Com ressalvas",IF(AND(W43="Sim",X43&lt;&gt;"Sim"),"Não conforme","Conforme")))))</x:f>
      </x:c>
      <x:c r="AB43" s="127" t="str">
        <x:f>IF(A43="","",IF(OR(Y43="Não conforme",Z43="Não conforme",AA43="Não conforme"),"Não conforme",IF(OR(Y43="Não concluído",Z43="Não concluído",AA43="Não concluído"),"Não concluído",IF(OR(Y43="Com ressalvas",Z43="Com ressalvas",AA43="Com ressalvas"),"Com ressalvas","Conforme"))))</x:f>
      </x:c>
    </x:row>
    <x:row r="44">
      <x:c r="A44" s="118"/>
      <x:c r="B44" s="118"/>
      <x:c r="C44" s="118"/>
      <x:c r="D44" s="118"/>
      <x:c r="E44" s="118"/>
      <x:c r="F44" s="120"/>
      <x:c r="G44" s="120"/>
      <x:c r="H44" s="118"/>
      <x:c r="I44" s="118"/>
      <x:c r="J44" s="118"/>
      <x:c r="K44" s="118"/>
      <x:c r="L44" s="118"/>
      <x:c r="M44" s="118"/>
      <x:c r="N44" s="122"/>
      <x:c r="O44" s="122"/>
      <x:c r="P44" s="129" t="str">
        <x:f>IF(A44="","",N44-O44)</x:f>
      </x:c>
      <x:c r="Q44" s="120"/>
      <x:c r="R44" s="122"/>
      <x:c r="S44" s="118"/>
      <x:c r="T44" s="120"/>
      <x:c r="U44" s="122"/>
      <x:c r="V44" s="118"/>
      <x:c r="W44" s="118"/>
      <x:c r="X44" s="118"/>
      <x:c r="Y44" s="127" t="str">
        <x:f>IF(A44="","",IF(OR(F44="",G44=""),"Não concluído",IF(G44&lt;=F44,"Conforme","Não conforme")))</x:f>
      </x:c>
      <x:c r="Z44" s="127" t="str">
        <x:f>IF(A44="","",IF(OR(P44="",Q44="",R44="",S44=""),"Não concluído",IF(AND(R44&lt;=P44,S44&lt;&gt;""),"Conforme","Não conforme")))</x:f>
      </x:c>
      <x:c r="AA44" s="127" t="str">
        <x:f>IF(A44="","",IF(OR(T44="",U44=""),"Não concluído",IF(U44&gt;R44,"Não conforme",IF(V44="Não","Com ressalvas",IF(AND(W44="Sim",X44&lt;&gt;"Sim"),"Não conforme","Conforme")))))</x:f>
      </x:c>
      <x:c r="AB44" s="127" t="str">
        <x:f>IF(A44="","",IF(OR(Y44="Não conforme",Z44="Não conforme",AA44="Não conforme"),"Não conforme",IF(OR(Y44="Não concluído",Z44="Não concluído",AA44="Não concluído"),"Não concluído",IF(OR(Y44="Com ressalvas",Z44="Com ressalvas",AA44="Com ressalvas"),"Com ressalvas","Conforme"))))</x:f>
      </x:c>
    </x:row>
    <x:row r="45">
      <x:c r="A45" s="118"/>
      <x:c r="B45" s="118"/>
      <x:c r="C45" s="118"/>
      <x:c r="D45" s="118"/>
      <x:c r="E45" s="118"/>
      <x:c r="F45" s="120"/>
      <x:c r="G45" s="120"/>
      <x:c r="H45" s="118"/>
      <x:c r="I45" s="118"/>
      <x:c r="J45" s="118"/>
      <x:c r="K45" s="118"/>
      <x:c r="L45" s="118"/>
      <x:c r="M45" s="118"/>
      <x:c r="N45" s="122"/>
      <x:c r="O45" s="122"/>
      <x:c r="P45" s="129" t="str">
        <x:f>IF(A45="","",N45-O45)</x:f>
      </x:c>
      <x:c r="Q45" s="120"/>
      <x:c r="R45" s="122"/>
      <x:c r="S45" s="118"/>
      <x:c r="T45" s="120"/>
      <x:c r="U45" s="122"/>
      <x:c r="V45" s="118"/>
      <x:c r="W45" s="118"/>
      <x:c r="X45" s="118"/>
      <x:c r="Y45" s="127" t="str">
        <x:f>IF(A45="","",IF(OR(F45="",G45=""),"Não concluído",IF(G45&lt;=F45,"Conforme","Não conforme")))</x:f>
      </x:c>
      <x:c r="Z45" s="127" t="str">
        <x:f>IF(A45="","",IF(OR(P45="",Q45="",R45="",S45=""),"Não concluído",IF(AND(R45&lt;=P45,S45&lt;&gt;""),"Conforme","Não conforme")))</x:f>
      </x:c>
      <x:c r="AA45" s="127" t="str">
        <x:f>IF(A45="","",IF(OR(T45="",U45=""),"Não concluído",IF(U45&gt;R45,"Não conforme",IF(V45="Não","Com ressalvas",IF(AND(W45="Sim",X45&lt;&gt;"Sim"),"Não conforme","Conforme")))))</x:f>
      </x:c>
      <x:c r="AB45" s="127" t="str">
        <x:f>IF(A45="","",IF(OR(Y45="Não conforme",Z45="Não conforme",AA45="Não conforme"),"Não conforme",IF(OR(Y45="Não concluído",Z45="Não concluído",AA45="Não concluído"),"Não concluído",IF(OR(Y45="Com ressalvas",Z45="Com ressalvas",AA45="Com ressalvas"),"Com ressalvas","Conforme"))))</x:f>
      </x:c>
    </x:row>
    <x:row r="46">
      <x:c r="A46" s="118"/>
      <x:c r="B46" s="118"/>
      <x:c r="C46" s="118"/>
      <x:c r="D46" s="118"/>
      <x:c r="E46" s="118"/>
      <x:c r="F46" s="120"/>
      <x:c r="G46" s="120"/>
      <x:c r="H46" s="118"/>
      <x:c r="I46" s="118"/>
      <x:c r="J46" s="118"/>
      <x:c r="K46" s="118"/>
      <x:c r="L46" s="118"/>
      <x:c r="M46" s="118"/>
      <x:c r="N46" s="122"/>
      <x:c r="O46" s="122"/>
      <x:c r="P46" s="129" t="str">
        <x:f>IF(A46="","",N46-O46)</x:f>
      </x:c>
      <x:c r="Q46" s="120"/>
      <x:c r="R46" s="122"/>
      <x:c r="S46" s="118"/>
      <x:c r="T46" s="120"/>
      <x:c r="U46" s="122"/>
      <x:c r="V46" s="118"/>
      <x:c r="W46" s="118"/>
      <x:c r="X46" s="118"/>
      <x:c r="Y46" s="127" t="str">
        <x:f>IF(A46="","",IF(OR(F46="",G46=""),"Não concluído",IF(G46&lt;=F46,"Conforme","Não conforme")))</x:f>
      </x:c>
      <x:c r="Z46" s="127" t="str">
        <x:f>IF(A46="","",IF(OR(P46="",Q46="",R46="",S46=""),"Não concluído",IF(AND(R46&lt;=P46,S46&lt;&gt;""),"Conforme","Não conforme")))</x:f>
      </x:c>
      <x:c r="AA46" s="127" t="str">
        <x:f>IF(A46="","",IF(OR(T46="",U46=""),"Não concluído",IF(U46&gt;R46,"Não conforme",IF(V46="Não","Com ressalvas",IF(AND(W46="Sim",X46&lt;&gt;"Sim"),"Não conforme","Conforme")))))</x:f>
      </x:c>
      <x:c r="AB46" s="127" t="str">
        <x:f>IF(A46="","",IF(OR(Y46="Não conforme",Z46="Não conforme",AA46="Não conforme"),"Não conforme",IF(OR(Y46="Não concluído",Z46="Não concluído",AA46="Não concluído"),"Não concluído",IF(OR(Y46="Com ressalvas",Z46="Com ressalvas",AA46="Com ressalvas"),"Com ressalvas","Conforme"))))</x:f>
      </x:c>
    </x:row>
    <x:row r="47">
      <x:c r="A47" s="118"/>
      <x:c r="B47" s="118"/>
      <x:c r="C47" s="118"/>
      <x:c r="D47" s="118"/>
      <x:c r="E47" s="118"/>
      <x:c r="F47" s="120"/>
      <x:c r="G47" s="120"/>
      <x:c r="H47" s="118"/>
      <x:c r="I47" s="118"/>
      <x:c r="J47" s="118"/>
      <x:c r="K47" s="118"/>
      <x:c r="L47" s="118"/>
      <x:c r="M47" s="118"/>
      <x:c r="N47" s="122"/>
      <x:c r="O47" s="122"/>
      <x:c r="P47" s="129" t="str">
        <x:f>IF(A47="","",N47-O47)</x:f>
      </x:c>
      <x:c r="Q47" s="120"/>
      <x:c r="R47" s="122"/>
      <x:c r="S47" s="118"/>
      <x:c r="T47" s="120"/>
      <x:c r="U47" s="122"/>
      <x:c r="V47" s="118"/>
      <x:c r="W47" s="118"/>
      <x:c r="X47" s="118"/>
      <x:c r="Y47" s="127" t="str">
        <x:f>IF(A47="","",IF(OR(F47="",G47=""),"Não concluído",IF(G47&lt;=F47,"Conforme","Não conforme")))</x:f>
      </x:c>
      <x:c r="Z47" s="127" t="str">
        <x:f>IF(A47="","",IF(OR(P47="",Q47="",R47="",S47=""),"Não concluído",IF(AND(R47&lt;=P47,S47&lt;&gt;""),"Conforme","Não conforme")))</x:f>
      </x:c>
      <x:c r="AA47" s="127" t="str">
        <x:f>IF(A47="","",IF(OR(T47="",U47=""),"Não concluído",IF(U47&gt;R47,"Não conforme",IF(V47="Não","Com ressalvas",IF(AND(W47="Sim",X47&lt;&gt;"Sim"),"Não conforme","Conforme")))))</x:f>
      </x:c>
      <x:c r="AB47" s="127" t="str">
        <x:f>IF(A47="","",IF(OR(Y47="Não conforme",Z47="Não conforme",AA47="Não conforme"),"Não conforme",IF(OR(Y47="Não concluído",Z47="Não concluído",AA47="Não concluído"),"Não concluído",IF(OR(Y47="Com ressalvas",Z47="Com ressalvas",AA47="Com ressalvas"),"Com ressalvas","Conforme"))))</x:f>
      </x:c>
    </x:row>
    <x:row r="48">
      <x:c r="A48" s="118"/>
      <x:c r="B48" s="118"/>
      <x:c r="C48" s="118"/>
      <x:c r="D48" s="118"/>
      <x:c r="E48" s="118"/>
      <x:c r="F48" s="120"/>
      <x:c r="G48" s="120"/>
      <x:c r="H48" s="118"/>
      <x:c r="I48" s="118"/>
      <x:c r="J48" s="118"/>
      <x:c r="K48" s="118"/>
      <x:c r="L48" s="118"/>
      <x:c r="M48" s="118"/>
      <x:c r="N48" s="122"/>
      <x:c r="O48" s="122"/>
      <x:c r="P48" s="129" t="str">
        <x:f>IF(A48="","",N48-O48)</x:f>
      </x:c>
      <x:c r="Q48" s="120"/>
      <x:c r="R48" s="122"/>
      <x:c r="S48" s="118"/>
      <x:c r="T48" s="120"/>
      <x:c r="U48" s="122"/>
      <x:c r="V48" s="118"/>
      <x:c r="W48" s="118"/>
      <x:c r="X48" s="118"/>
      <x:c r="Y48" s="127" t="str">
        <x:f>IF(A48="","",IF(OR(F48="",G48=""),"Não concluído",IF(G48&lt;=F48,"Conforme","Não conforme")))</x:f>
      </x:c>
      <x:c r="Z48" s="127" t="str">
        <x:f>IF(A48="","",IF(OR(P48="",Q48="",R48="",S48=""),"Não concluído",IF(AND(R48&lt;=P48,S48&lt;&gt;""),"Conforme","Não conforme")))</x:f>
      </x:c>
      <x:c r="AA48" s="127" t="str">
        <x:f>IF(A48="","",IF(OR(T48="",U48=""),"Não concluído",IF(U48&gt;R48,"Não conforme",IF(V48="Não","Com ressalvas",IF(AND(W48="Sim",X48&lt;&gt;"Sim"),"Não conforme","Conforme")))))</x:f>
      </x:c>
      <x:c r="AB48" s="127" t="str">
        <x:f>IF(A48="","",IF(OR(Y48="Não conforme",Z48="Não conforme",AA48="Não conforme"),"Não conforme",IF(OR(Y48="Não concluído",Z48="Não concluído",AA48="Não concluído"),"Não concluído",IF(OR(Y48="Com ressalvas",Z48="Com ressalvas",AA48="Com ressalvas"),"Com ressalvas","Conforme"))))</x:f>
      </x:c>
    </x:row>
    <x:row r="49">
      <x:c r="A49" s="118"/>
      <x:c r="B49" s="118"/>
      <x:c r="C49" s="118"/>
      <x:c r="D49" s="118"/>
      <x:c r="E49" s="118"/>
      <x:c r="F49" s="120"/>
      <x:c r="G49" s="120"/>
      <x:c r="H49" s="118"/>
      <x:c r="I49" s="118"/>
      <x:c r="J49" s="118"/>
      <x:c r="K49" s="118"/>
      <x:c r="L49" s="118"/>
      <x:c r="M49" s="118"/>
      <x:c r="N49" s="122"/>
      <x:c r="O49" s="122"/>
      <x:c r="P49" s="129" t="str">
        <x:f>IF(A49="","",N49-O49)</x:f>
      </x:c>
      <x:c r="Q49" s="120"/>
      <x:c r="R49" s="122"/>
      <x:c r="S49" s="118"/>
      <x:c r="T49" s="120"/>
      <x:c r="U49" s="122"/>
      <x:c r="V49" s="118"/>
      <x:c r="W49" s="118"/>
      <x:c r="X49" s="118"/>
      <x:c r="Y49" s="127" t="str">
        <x:f>IF(A49="","",IF(OR(F49="",G49=""),"Não concluído",IF(G49&lt;=F49,"Conforme","Não conforme")))</x:f>
      </x:c>
      <x:c r="Z49" s="127" t="str">
        <x:f>IF(A49="","",IF(OR(P49="",Q49="",R49="",S49=""),"Não concluído",IF(AND(R49&lt;=P49,S49&lt;&gt;""),"Conforme","Não conforme")))</x:f>
      </x:c>
      <x:c r="AA49" s="127" t="str">
        <x:f>IF(A49="","",IF(OR(T49="",U49=""),"Não concluído",IF(U49&gt;R49,"Não conforme",IF(V49="Não","Com ressalvas",IF(AND(W49="Sim",X49&lt;&gt;"Sim"),"Não conforme","Conforme")))))</x:f>
      </x:c>
      <x:c r="AB49" s="127" t="str">
        <x:f>IF(A49="","",IF(OR(Y49="Não conforme",Z49="Não conforme",AA49="Não conforme"),"Não conforme",IF(OR(Y49="Não concluído",Z49="Não concluído",AA49="Não concluído"),"Não concluído",IF(OR(Y49="Com ressalvas",Z49="Com ressalvas",AA49="Com ressalvas"),"Com ressalvas","Conforme"))))</x:f>
      </x:c>
    </x:row>
    <x:row r="50">
      <x:c r="A50" s="118"/>
      <x:c r="B50" s="118"/>
      <x:c r="C50" s="118"/>
      <x:c r="D50" s="118"/>
      <x:c r="E50" s="118"/>
      <x:c r="F50" s="120"/>
      <x:c r="G50" s="120"/>
      <x:c r="H50" s="118"/>
      <x:c r="I50" s="118"/>
      <x:c r="J50" s="118"/>
      <x:c r="K50" s="118"/>
      <x:c r="L50" s="118"/>
      <x:c r="M50" s="118"/>
      <x:c r="N50" s="122"/>
      <x:c r="O50" s="122"/>
      <x:c r="P50" s="129" t="str">
        <x:f>IF(A50="","",N50-O50)</x:f>
      </x:c>
      <x:c r="Q50" s="120"/>
      <x:c r="R50" s="122"/>
      <x:c r="S50" s="118"/>
      <x:c r="T50" s="120"/>
      <x:c r="U50" s="122"/>
      <x:c r="V50" s="118"/>
      <x:c r="W50" s="118"/>
      <x:c r="X50" s="118"/>
      <x:c r="Y50" s="127" t="str">
        <x:f>IF(A50="","",IF(OR(F50="",G50=""),"Não concluído",IF(G50&lt;=F50,"Conforme","Não conforme")))</x:f>
      </x:c>
      <x:c r="Z50" s="127" t="str">
        <x:f>IF(A50="","",IF(OR(P50="",Q50="",R50="",S50=""),"Não concluído",IF(AND(R50&lt;=P50,S50&lt;&gt;""),"Conforme","Não conforme")))</x:f>
      </x:c>
      <x:c r="AA50" s="127" t="str">
        <x:f>IF(A50="","",IF(OR(T50="",U50=""),"Não concluído",IF(U50&gt;R50,"Não conforme",IF(V50="Não","Com ressalvas",IF(AND(W50="Sim",X50&lt;&gt;"Sim"),"Não conforme","Conforme")))))</x:f>
      </x:c>
      <x:c r="AB50" s="127" t="str">
        <x:f>IF(A50="","",IF(OR(Y50="Não conforme",Z50="Não conforme",AA50="Não conforme"),"Não conforme",IF(OR(Y50="Não concluído",Z50="Não concluído",AA50="Não concluído"),"Não concluído",IF(OR(Y50="Com ressalvas",Z50="Com ressalvas",AA50="Com ressalvas"),"Com ressalvas","Conforme"))))</x:f>
      </x:c>
    </x:row>
    <x:row r="51">
      <x:c r="A51" s="118"/>
      <x:c r="B51" s="118"/>
      <x:c r="C51" s="118"/>
      <x:c r="D51" s="118"/>
      <x:c r="E51" s="118"/>
      <x:c r="F51" s="120"/>
      <x:c r="G51" s="120"/>
      <x:c r="H51" s="118"/>
      <x:c r="I51" s="118"/>
      <x:c r="J51" s="118"/>
      <x:c r="K51" s="118"/>
      <x:c r="L51" s="118"/>
      <x:c r="M51" s="118"/>
      <x:c r="N51" s="122"/>
      <x:c r="O51" s="122"/>
      <x:c r="P51" s="129" t="str">
        <x:f>IF(A51="","",N51-O51)</x:f>
      </x:c>
      <x:c r="Q51" s="120"/>
      <x:c r="R51" s="122"/>
      <x:c r="S51" s="118"/>
      <x:c r="T51" s="120"/>
      <x:c r="U51" s="122"/>
      <x:c r="V51" s="118"/>
      <x:c r="W51" s="118"/>
      <x:c r="X51" s="118"/>
      <x:c r="Y51" s="127" t="str">
        <x:f>IF(A51="","",IF(OR(F51="",G51=""),"Não concluído",IF(G51&lt;=F51,"Conforme","Não conforme")))</x:f>
      </x:c>
      <x:c r="Z51" s="127" t="str">
        <x:f>IF(A51="","",IF(OR(P51="",Q51="",R51="",S51=""),"Não concluído",IF(AND(R51&lt;=P51,S51&lt;&gt;""),"Conforme","Não conforme")))</x:f>
      </x:c>
      <x:c r="AA51" s="127" t="str">
        <x:f>IF(A51="","",IF(OR(T51="",U51=""),"Não concluído",IF(U51&gt;R51,"Não conforme",IF(V51="Não","Com ressalvas",IF(AND(W51="Sim",X51&lt;&gt;"Sim"),"Não conforme","Conforme")))))</x:f>
      </x:c>
      <x:c r="AB51" s="127" t="str">
        <x:f>IF(A51="","",IF(OR(Y51="Não conforme",Z51="Não conforme",AA51="Não conforme"),"Não conforme",IF(OR(Y51="Não concluído",Z51="Não concluído",AA51="Não concluído"),"Não concluído",IF(OR(Y51="Com ressalvas",Z51="Com ressalvas",AA51="Com ressalvas"),"Com ressalvas","Conforme"))))</x:f>
      </x:c>
    </x:row>
    <x:row r="52">
      <x:c r="A52" s="118"/>
      <x:c r="B52" s="118"/>
      <x:c r="C52" s="118"/>
      <x:c r="D52" s="118"/>
      <x:c r="E52" s="118"/>
      <x:c r="F52" s="120"/>
      <x:c r="G52" s="120"/>
      <x:c r="H52" s="118"/>
      <x:c r="I52" s="118"/>
      <x:c r="J52" s="118"/>
      <x:c r="K52" s="118"/>
      <x:c r="L52" s="118"/>
      <x:c r="M52" s="118"/>
      <x:c r="N52" s="122"/>
      <x:c r="O52" s="122"/>
      <x:c r="P52" s="129" t="str">
        <x:f>IF(A52="","",N52-O52)</x:f>
      </x:c>
      <x:c r="Q52" s="120"/>
      <x:c r="R52" s="122"/>
      <x:c r="S52" s="118"/>
      <x:c r="T52" s="120"/>
      <x:c r="U52" s="122"/>
      <x:c r="V52" s="118"/>
      <x:c r="W52" s="118"/>
      <x:c r="X52" s="118"/>
      <x:c r="Y52" s="127" t="str">
        <x:f>IF(A52="","",IF(OR(F52="",G52=""),"Não concluído",IF(G52&lt;=F52,"Conforme","Não conforme")))</x:f>
      </x:c>
      <x:c r="Z52" s="127" t="str">
        <x:f>IF(A52="","",IF(OR(P52="",Q52="",R52="",S52=""),"Não concluído",IF(AND(R52&lt;=P52,S52&lt;&gt;""),"Conforme","Não conforme")))</x:f>
      </x:c>
      <x:c r="AA52" s="127" t="str">
        <x:f>IF(A52="","",IF(OR(T52="",U52=""),"Não concluído",IF(U52&gt;R52,"Não conforme",IF(V52="Não","Com ressalvas",IF(AND(W52="Sim",X52&lt;&gt;"Sim"),"Não conforme","Conforme")))))</x:f>
      </x:c>
      <x:c r="AB52" s="127" t="str">
        <x:f>IF(A52="","",IF(OR(Y52="Não conforme",Z52="Não conforme",AA52="Não conforme"),"Não conforme",IF(OR(Y52="Não concluído",Z52="Não concluído",AA52="Não concluído"),"Não concluído",IF(OR(Y52="Com ressalvas",Z52="Com ressalvas",AA52="Com ressalvas"),"Com ressalvas","Conforme"))))</x:f>
      </x:c>
    </x:row>
    <x:row r="53">
      <x:c r="A53" s="118"/>
      <x:c r="B53" s="118"/>
      <x:c r="C53" s="118"/>
      <x:c r="D53" s="118"/>
      <x:c r="E53" s="118"/>
      <x:c r="F53" s="120"/>
      <x:c r="G53" s="120"/>
      <x:c r="H53" s="118"/>
      <x:c r="I53" s="118"/>
      <x:c r="J53" s="118"/>
      <x:c r="K53" s="118"/>
      <x:c r="L53" s="118"/>
      <x:c r="M53" s="118"/>
      <x:c r="N53" s="122"/>
      <x:c r="O53" s="122"/>
      <x:c r="P53" s="129" t="str">
        <x:f>IF(A53="","",N53-O53)</x:f>
      </x:c>
      <x:c r="Q53" s="120"/>
      <x:c r="R53" s="122"/>
      <x:c r="S53" s="118"/>
      <x:c r="T53" s="120"/>
      <x:c r="U53" s="122"/>
      <x:c r="V53" s="118"/>
      <x:c r="W53" s="118"/>
      <x:c r="X53" s="118"/>
      <x:c r="Y53" s="127" t="str">
        <x:f>IF(A53="","",IF(OR(F53="",G53=""),"Não concluído",IF(G53&lt;=F53,"Conforme","Não conforme")))</x:f>
      </x:c>
      <x:c r="Z53" s="127" t="str">
        <x:f>IF(A53="","",IF(OR(P53="",Q53="",R53="",S53=""),"Não concluído",IF(AND(R53&lt;=P53,S53&lt;&gt;""),"Conforme","Não conforme")))</x:f>
      </x:c>
      <x:c r="AA53" s="127" t="str">
        <x:f>IF(A53="","",IF(OR(T53="",U53=""),"Não concluído",IF(U53&gt;R53,"Não conforme",IF(V53="Não","Com ressalvas",IF(AND(W53="Sim",X53&lt;&gt;"Sim"),"Não conforme","Conforme")))))</x:f>
      </x:c>
      <x:c r="AB53" s="127" t="str">
        <x:f>IF(A53="","",IF(OR(Y53="Não conforme",Z53="Não conforme",AA53="Não conforme"),"Não conforme",IF(OR(Y53="Não concluído",Z53="Não concluído",AA53="Não concluído"),"Não concluído",IF(OR(Y53="Com ressalvas",Z53="Com ressalvas",AA53="Com ressalvas"),"Com ressalvas","Conforme"))))</x:f>
      </x:c>
    </x:row>
    <x:row r="54">
      <x:c r="A54" s="118"/>
      <x:c r="B54" s="118"/>
      <x:c r="C54" s="118"/>
      <x:c r="D54" s="118"/>
      <x:c r="E54" s="118"/>
      <x:c r="F54" s="120"/>
      <x:c r="G54" s="120"/>
      <x:c r="H54" s="118"/>
      <x:c r="I54" s="118"/>
      <x:c r="J54" s="118"/>
      <x:c r="K54" s="118"/>
      <x:c r="L54" s="118"/>
      <x:c r="M54" s="118"/>
      <x:c r="N54" s="122"/>
      <x:c r="O54" s="122"/>
      <x:c r="P54" s="129" t="str">
        <x:f>IF(A54="","",N54-O54)</x:f>
      </x:c>
      <x:c r="Q54" s="120"/>
      <x:c r="R54" s="122"/>
      <x:c r="S54" s="118"/>
      <x:c r="T54" s="120"/>
      <x:c r="U54" s="122"/>
      <x:c r="V54" s="118"/>
      <x:c r="W54" s="118"/>
      <x:c r="X54" s="118"/>
      <x:c r="Y54" s="127" t="str">
        <x:f>IF(A54="","",IF(OR(F54="",G54=""),"Não concluído",IF(G54&lt;=F54,"Conforme","Não conforme")))</x:f>
      </x:c>
      <x:c r="Z54" s="127" t="str">
        <x:f>IF(A54="","",IF(OR(P54="",Q54="",R54="",S54=""),"Não concluído",IF(AND(R54&lt;=P54,S54&lt;&gt;""),"Conforme","Não conforme")))</x:f>
      </x:c>
      <x:c r="AA54" s="127" t="str">
        <x:f>IF(A54="","",IF(OR(T54="",U54=""),"Não concluído",IF(U54&gt;R54,"Não conforme",IF(V54="Não","Com ressalvas",IF(AND(W54="Sim",X54&lt;&gt;"Sim"),"Não conforme","Conforme")))))</x:f>
      </x:c>
      <x:c r="AB54" s="127" t="str">
        <x:f>IF(A54="","",IF(OR(Y54="Não conforme",Z54="Não conforme",AA54="Não conforme"),"Não conforme",IF(OR(Y54="Não concluído",Z54="Não concluído",AA54="Não concluído"),"Não concluído",IF(OR(Y54="Com ressalvas",Z54="Com ressalvas",AA54="Com ressalvas"),"Com ressalvas","Conforme"))))</x:f>
      </x:c>
    </x:row>
    <x:row r="55">
      <x:c r="A55" s="118"/>
      <x:c r="B55" s="118"/>
      <x:c r="C55" s="118"/>
      <x:c r="D55" s="118"/>
      <x:c r="E55" s="118"/>
      <x:c r="F55" s="120"/>
      <x:c r="G55" s="120"/>
      <x:c r="H55" s="118"/>
      <x:c r="I55" s="118"/>
      <x:c r="J55" s="118"/>
      <x:c r="K55" s="118"/>
      <x:c r="L55" s="118"/>
      <x:c r="M55" s="118"/>
      <x:c r="N55" s="122"/>
      <x:c r="O55" s="122"/>
      <x:c r="P55" s="129" t="str">
        <x:f>IF(A55="","",N55-O55)</x:f>
      </x:c>
      <x:c r="Q55" s="120"/>
      <x:c r="R55" s="122"/>
      <x:c r="S55" s="118"/>
      <x:c r="T55" s="120"/>
      <x:c r="U55" s="122"/>
      <x:c r="V55" s="118"/>
      <x:c r="W55" s="118"/>
      <x:c r="X55" s="118"/>
      <x:c r="Y55" s="127" t="str">
        <x:f>IF(A55="","",IF(OR(F55="",G55=""),"Não concluído",IF(G55&lt;=F55,"Conforme","Não conforme")))</x:f>
      </x:c>
      <x:c r="Z55" s="127" t="str">
        <x:f>IF(A55="","",IF(OR(P55="",Q55="",R55="",S55=""),"Não concluído",IF(AND(R55&lt;=P55,S55&lt;&gt;""),"Conforme","Não conforme")))</x:f>
      </x:c>
      <x:c r="AA55" s="127" t="str">
        <x:f>IF(A55="","",IF(OR(T55="",U55=""),"Não concluído",IF(U55&gt;R55,"Não conforme",IF(V55="Não","Com ressalvas",IF(AND(W55="Sim",X55&lt;&gt;"Sim"),"Não conforme","Conforme")))))</x:f>
      </x:c>
      <x:c r="AB55" s="127" t="str">
        <x:f>IF(A55="","",IF(OR(Y55="Não conforme",Z55="Não conforme",AA55="Não conforme"),"Não conforme",IF(OR(Y55="Não concluído",Z55="Não concluído",AA55="Não concluído"),"Não concluído",IF(OR(Y55="Com ressalvas",Z55="Com ressalvas",AA55="Com ressalvas"),"Com ressalvas","Conforme"))))</x:f>
      </x:c>
    </x:row>
    <x:row r="56">
      <x:c r="A56" s="118"/>
      <x:c r="B56" s="118"/>
      <x:c r="C56" s="118"/>
      <x:c r="D56" s="118"/>
      <x:c r="E56" s="118"/>
      <x:c r="F56" s="120"/>
      <x:c r="G56" s="120"/>
      <x:c r="H56" s="118"/>
      <x:c r="I56" s="118"/>
      <x:c r="J56" s="118"/>
      <x:c r="K56" s="118"/>
      <x:c r="L56" s="118"/>
      <x:c r="M56" s="118"/>
      <x:c r="N56" s="122"/>
      <x:c r="O56" s="122"/>
      <x:c r="P56" s="129" t="str">
        <x:f>IF(A56="","",N56-O56)</x:f>
      </x:c>
      <x:c r="Q56" s="120"/>
      <x:c r="R56" s="122"/>
      <x:c r="S56" s="118"/>
      <x:c r="T56" s="120"/>
      <x:c r="U56" s="122"/>
      <x:c r="V56" s="118"/>
      <x:c r="W56" s="118"/>
      <x:c r="X56" s="118"/>
      <x:c r="Y56" s="127" t="str">
        <x:f>IF(A56="","",IF(OR(F56="",G56=""),"Não concluído",IF(G56&lt;=F56,"Conforme","Não conforme")))</x:f>
      </x:c>
      <x:c r="Z56" s="127" t="str">
        <x:f>IF(A56="","",IF(OR(P56="",Q56="",R56="",S56=""),"Não concluído",IF(AND(R56&lt;=P56,S56&lt;&gt;""),"Conforme","Não conforme")))</x:f>
      </x:c>
      <x:c r="AA56" s="127" t="str">
        <x:f>IF(A56="","",IF(OR(T56="",U56=""),"Não concluído",IF(U56&gt;R56,"Não conforme",IF(V56="Não","Com ressalvas",IF(AND(W56="Sim",X56&lt;&gt;"Sim"),"Não conforme","Conforme")))))</x:f>
      </x:c>
      <x:c r="AB56" s="127" t="str">
        <x:f>IF(A56="","",IF(OR(Y56="Não conforme",Z56="Não conforme",AA56="Não conforme"),"Não conforme",IF(OR(Y56="Não concluído",Z56="Não concluído",AA56="Não concluído"),"Não concluído",IF(OR(Y56="Com ressalvas",Z56="Com ressalvas",AA56="Com ressalvas"),"Com ressalvas","Conforme"))))</x:f>
      </x:c>
    </x:row>
    <x:row r="57">
      <x:c r="A57" s="118"/>
      <x:c r="B57" s="118"/>
      <x:c r="C57" s="118"/>
      <x:c r="D57" s="118"/>
      <x:c r="E57" s="118"/>
      <x:c r="F57" s="120"/>
      <x:c r="G57" s="120"/>
      <x:c r="H57" s="118"/>
      <x:c r="I57" s="118"/>
      <x:c r="J57" s="118"/>
      <x:c r="K57" s="118"/>
      <x:c r="L57" s="118"/>
      <x:c r="M57" s="118"/>
      <x:c r="N57" s="122"/>
      <x:c r="O57" s="122"/>
      <x:c r="P57" s="129" t="str">
        <x:f>IF(A57="","",N57-O57)</x:f>
      </x:c>
      <x:c r="Q57" s="120"/>
      <x:c r="R57" s="122"/>
      <x:c r="S57" s="118"/>
      <x:c r="T57" s="120"/>
      <x:c r="U57" s="122"/>
      <x:c r="V57" s="118"/>
      <x:c r="W57" s="118"/>
      <x:c r="X57" s="118"/>
      <x:c r="Y57" s="127" t="str">
        <x:f>IF(A57="","",IF(OR(F57="",G57=""),"Não concluído",IF(G57&lt;=F57,"Conforme","Não conforme")))</x:f>
      </x:c>
      <x:c r="Z57" s="127" t="str">
        <x:f>IF(A57="","",IF(OR(P57="",Q57="",R57="",S57=""),"Não concluído",IF(AND(R57&lt;=P57,S57&lt;&gt;""),"Conforme","Não conforme")))</x:f>
      </x:c>
      <x:c r="AA57" s="127" t="str">
        <x:f>IF(A57="","",IF(OR(T57="",U57=""),"Não concluído",IF(U57&gt;R57,"Não conforme",IF(V57="Não","Com ressalvas",IF(AND(W57="Sim",X57&lt;&gt;"Sim"),"Não conforme","Conforme")))))</x:f>
      </x:c>
      <x:c r="AB57" s="127" t="str">
        <x:f>IF(A57="","",IF(OR(Y57="Não conforme",Z57="Não conforme",AA57="Não conforme"),"Não conforme",IF(OR(Y57="Não concluído",Z57="Não concluído",AA57="Não concluído"),"Não concluído",IF(OR(Y57="Com ressalvas",Z57="Com ressalvas",AA57="Com ressalvas"),"Com ressalvas","Conforme"))))</x:f>
      </x:c>
    </x:row>
    <x:row r="58">
      <x:c r="A58" s="118"/>
      <x:c r="B58" s="118"/>
      <x:c r="C58" s="118"/>
      <x:c r="D58" s="118"/>
      <x:c r="E58" s="118"/>
      <x:c r="F58" s="120"/>
      <x:c r="G58" s="120"/>
      <x:c r="H58" s="118"/>
      <x:c r="I58" s="118"/>
      <x:c r="J58" s="118"/>
      <x:c r="K58" s="118"/>
      <x:c r="L58" s="118"/>
      <x:c r="M58" s="118"/>
      <x:c r="N58" s="122"/>
      <x:c r="O58" s="122"/>
      <x:c r="P58" s="129" t="str">
        <x:f>IF(A58="","",N58-O58)</x:f>
      </x:c>
      <x:c r="Q58" s="120"/>
      <x:c r="R58" s="122"/>
      <x:c r="S58" s="118"/>
      <x:c r="T58" s="120"/>
      <x:c r="U58" s="122"/>
      <x:c r="V58" s="118"/>
      <x:c r="W58" s="118"/>
      <x:c r="X58" s="118"/>
      <x:c r="Y58" s="127" t="str">
        <x:f>IF(A58="","",IF(OR(F58="",G58=""),"Não concluído",IF(G58&lt;=F58,"Conforme","Não conforme")))</x:f>
      </x:c>
      <x:c r="Z58" s="127" t="str">
        <x:f>IF(A58="","",IF(OR(P58="",Q58="",R58="",S58=""),"Não concluído",IF(AND(R58&lt;=P58,S58&lt;&gt;""),"Conforme","Não conforme")))</x:f>
      </x:c>
      <x:c r="AA58" s="127" t="str">
        <x:f>IF(A58="","",IF(OR(T58="",U58=""),"Não concluído",IF(U58&gt;R58,"Não conforme",IF(V58="Não","Com ressalvas",IF(AND(W58="Sim",X58&lt;&gt;"Sim"),"Não conforme","Conforme")))))</x:f>
      </x:c>
      <x:c r="AB58" s="127" t="str">
        <x:f>IF(A58="","",IF(OR(Y58="Não conforme",Z58="Não conforme",AA58="Não conforme"),"Não conforme",IF(OR(Y58="Não concluído",Z58="Não concluído",AA58="Não concluído"),"Não concluído",IF(OR(Y58="Com ressalvas",Z58="Com ressalvas",AA58="Com ressalvas"),"Com ressalvas","Conforme"))))</x:f>
      </x:c>
    </x:row>
    <x:row r="59">
      <x:c r="A59" s="118"/>
      <x:c r="B59" s="118"/>
      <x:c r="C59" s="118"/>
      <x:c r="D59" s="118"/>
      <x:c r="E59" s="118"/>
      <x:c r="F59" s="120"/>
      <x:c r="G59" s="120"/>
      <x:c r="H59" s="118"/>
      <x:c r="I59" s="118"/>
      <x:c r="J59" s="118"/>
      <x:c r="K59" s="118"/>
      <x:c r="L59" s="118"/>
      <x:c r="M59" s="118"/>
      <x:c r="N59" s="122"/>
      <x:c r="O59" s="122"/>
      <x:c r="P59" s="129" t="str">
        <x:f>IF(A59="","",N59-O59)</x:f>
      </x:c>
      <x:c r="Q59" s="120"/>
      <x:c r="R59" s="122"/>
      <x:c r="S59" s="118"/>
      <x:c r="T59" s="120"/>
      <x:c r="U59" s="122"/>
      <x:c r="V59" s="118"/>
      <x:c r="W59" s="118"/>
      <x:c r="X59" s="118"/>
      <x:c r="Y59" s="127" t="str">
        <x:f>IF(A59="","",IF(OR(F59="",G59=""),"Não concluído",IF(G59&lt;=F59,"Conforme","Não conforme")))</x:f>
      </x:c>
      <x:c r="Z59" s="127" t="str">
        <x:f>IF(A59="","",IF(OR(P59="",Q59="",R59="",S59=""),"Não concluído",IF(AND(R59&lt;=P59,S59&lt;&gt;""),"Conforme","Não conforme")))</x:f>
      </x:c>
      <x:c r="AA59" s="127" t="str">
        <x:f>IF(A59="","",IF(OR(T59="",U59=""),"Não concluído",IF(U59&gt;R59,"Não conforme",IF(V59="Não","Com ressalvas",IF(AND(W59="Sim",X59&lt;&gt;"Sim"),"Não conforme","Conforme")))))</x:f>
      </x:c>
      <x:c r="AB59" s="127" t="str">
        <x:f>IF(A59="","",IF(OR(Y59="Não conforme",Z59="Não conforme",AA59="Não conforme"),"Não conforme",IF(OR(Y59="Não concluído",Z59="Não concluído",AA59="Não concluído"),"Não concluído",IF(OR(Y59="Com ressalvas",Z59="Com ressalvas",AA59="Com ressalvas"),"Com ressalvas","Conforme"))))</x:f>
      </x:c>
    </x:row>
    <x:row r="60">
      <x:c r="A60" s="118"/>
      <x:c r="B60" s="118"/>
      <x:c r="C60" s="118"/>
      <x:c r="D60" s="118"/>
      <x:c r="E60" s="118"/>
      <x:c r="F60" s="120"/>
      <x:c r="G60" s="120"/>
      <x:c r="H60" s="118"/>
      <x:c r="I60" s="118"/>
      <x:c r="J60" s="118"/>
      <x:c r="K60" s="118"/>
      <x:c r="L60" s="118"/>
      <x:c r="M60" s="118"/>
      <x:c r="N60" s="122"/>
      <x:c r="O60" s="122"/>
      <x:c r="P60" s="129" t="str">
        <x:f>IF(A60="","",N60-O60)</x:f>
      </x:c>
      <x:c r="Q60" s="120"/>
      <x:c r="R60" s="122"/>
      <x:c r="S60" s="118"/>
      <x:c r="T60" s="120"/>
      <x:c r="U60" s="122"/>
      <x:c r="V60" s="118"/>
      <x:c r="W60" s="118"/>
      <x:c r="X60" s="118"/>
      <x:c r="Y60" s="127" t="str">
        <x:f>IF(A60="","",IF(OR(F60="",G60=""),"Não concluído",IF(G60&lt;=F60,"Conforme","Não conforme")))</x:f>
      </x:c>
      <x:c r="Z60" s="127" t="str">
        <x:f>IF(A60="","",IF(OR(P60="",Q60="",R60="",S60=""),"Não concluído",IF(AND(R60&lt;=P60,S60&lt;&gt;""),"Conforme","Não conforme")))</x:f>
      </x:c>
      <x:c r="AA60" s="127" t="str">
        <x:f>IF(A60="","",IF(OR(T60="",U60=""),"Não concluído",IF(U60&gt;R60,"Não conforme",IF(V60="Não","Com ressalvas",IF(AND(W60="Sim",X60&lt;&gt;"Sim"),"Não conforme","Conforme")))))</x:f>
      </x:c>
      <x:c r="AB60" s="127" t="str">
        <x:f>IF(A60="","",IF(OR(Y60="Não conforme",Z60="Não conforme",AA60="Não conforme"),"Não conforme",IF(OR(Y60="Não concluído",Z60="Não concluído",AA60="Não concluído"),"Não concluído",IF(OR(Y60="Com ressalvas",Z60="Com ressalvas",AA60="Com ressalvas"),"Com ressalvas","Conforme"))))</x:f>
      </x:c>
    </x:row>
    <x:row r="61">
      <x:c r="A61" s="118"/>
      <x:c r="B61" s="118"/>
      <x:c r="C61" s="118"/>
      <x:c r="D61" s="118"/>
      <x:c r="E61" s="118"/>
      <x:c r="F61" s="120"/>
      <x:c r="G61" s="120"/>
      <x:c r="H61" s="118"/>
      <x:c r="I61" s="118"/>
      <x:c r="J61" s="118"/>
      <x:c r="K61" s="118"/>
      <x:c r="L61" s="118"/>
      <x:c r="M61" s="118"/>
      <x:c r="N61" s="122"/>
      <x:c r="O61" s="122"/>
      <x:c r="P61" s="129" t="str">
        <x:f>IF(A61="","",N61-O61)</x:f>
      </x:c>
      <x:c r="Q61" s="120"/>
      <x:c r="R61" s="122"/>
      <x:c r="S61" s="118"/>
      <x:c r="T61" s="120"/>
      <x:c r="U61" s="122"/>
      <x:c r="V61" s="118"/>
      <x:c r="W61" s="118"/>
      <x:c r="X61" s="118"/>
      <x:c r="Y61" s="127" t="str">
        <x:f>IF(A61="","",IF(OR(F61="",G61=""),"Não concluído",IF(G61&lt;=F61,"Conforme","Não conforme")))</x:f>
      </x:c>
      <x:c r="Z61" s="127" t="str">
        <x:f>IF(A61="","",IF(OR(P61="",Q61="",R61="",S61=""),"Não concluído",IF(AND(R61&lt;=P61,S61&lt;&gt;""),"Conforme","Não conforme")))</x:f>
      </x:c>
      <x:c r="AA61" s="127" t="str">
        <x:f>IF(A61="","",IF(OR(T61="",U61=""),"Não concluído",IF(U61&gt;R61,"Não conforme",IF(V61="Não","Com ressalvas",IF(AND(W61="Sim",X61&lt;&gt;"Sim"),"Não conforme","Conforme")))))</x:f>
      </x:c>
      <x:c r="AB61" s="127" t="str">
        <x:f>IF(A61="","",IF(OR(Y61="Não conforme",Z61="Não conforme",AA61="Não conforme"),"Não conforme",IF(OR(Y61="Não concluído",Z61="Não concluído",AA61="Não concluído"),"Não concluído",IF(OR(Y61="Com ressalvas",Z61="Com ressalvas",AA61="Com ressalvas"),"Com ressalvas","Conforme"))))</x:f>
      </x:c>
    </x:row>
    <x:row r="62">
      <x:c r="A62" s="118"/>
      <x:c r="B62" s="118"/>
      <x:c r="C62" s="118"/>
      <x:c r="D62" s="118"/>
      <x:c r="E62" s="118"/>
      <x:c r="F62" s="120"/>
      <x:c r="G62" s="120"/>
      <x:c r="H62" s="118"/>
      <x:c r="I62" s="118"/>
      <x:c r="J62" s="118"/>
      <x:c r="K62" s="118"/>
      <x:c r="L62" s="118"/>
      <x:c r="M62" s="118"/>
      <x:c r="N62" s="122"/>
      <x:c r="O62" s="122"/>
      <x:c r="P62" s="129" t="str">
        <x:f>IF(A62="","",N62-O62)</x:f>
      </x:c>
      <x:c r="Q62" s="120"/>
      <x:c r="R62" s="122"/>
      <x:c r="S62" s="118"/>
      <x:c r="T62" s="120"/>
      <x:c r="U62" s="122"/>
      <x:c r="V62" s="118"/>
      <x:c r="W62" s="118"/>
      <x:c r="X62" s="118"/>
      <x:c r="Y62" s="127" t="str">
        <x:f>IF(A62="","",IF(OR(F62="",G62=""),"Não concluído",IF(G62&lt;=F62,"Conforme","Não conforme")))</x:f>
      </x:c>
      <x:c r="Z62" s="127" t="str">
        <x:f>IF(A62="","",IF(OR(P62="",Q62="",R62="",S62=""),"Não concluído",IF(AND(R62&lt;=P62,S62&lt;&gt;""),"Conforme","Não conforme")))</x:f>
      </x:c>
      <x:c r="AA62" s="127" t="str">
        <x:f>IF(A62="","",IF(OR(T62="",U62=""),"Não concluído",IF(U62&gt;R62,"Não conforme",IF(V62="Não","Com ressalvas",IF(AND(W62="Sim",X62&lt;&gt;"Sim"),"Não conforme","Conforme")))))</x:f>
      </x:c>
      <x:c r="AB62" s="127" t="str">
        <x:f>IF(A62="","",IF(OR(Y62="Não conforme",Z62="Não conforme",AA62="Não conforme"),"Não conforme",IF(OR(Y62="Não concluído",Z62="Não concluído",AA62="Não concluído"),"Não concluído",IF(OR(Y62="Com ressalvas",Z62="Com ressalvas",AA62="Com ressalvas"),"Com ressalvas","Conforme"))))</x:f>
      </x:c>
    </x:row>
    <x:row r="63">
      <x:c r="A63" s="118"/>
      <x:c r="B63" s="118"/>
      <x:c r="C63" s="118"/>
      <x:c r="D63" s="118"/>
      <x:c r="E63" s="118"/>
      <x:c r="F63" s="120"/>
      <x:c r="G63" s="120"/>
      <x:c r="H63" s="118"/>
      <x:c r="I63" s="118"/>
      <x:c r="J63" s="118"/>
      <x:c r="K63" s="118"/>
      <x:c r="L63" s="118"/>
      <x:c r="M63" s="118"/>
      <x:c r="N63" s="122"/>
      <x:c r="O63" s="122"/>
      <x:c r="P63" s="129" t="str">
        <x:f>IF(A63="","",N63-O63)</x:f>
      </x:c>
      <x:c r="Q63" s="120"/>
      <x:c r="R63" s="122"/>
      <x:c r="S63" s="118"/>
      <x:c r="T63" s="120"/>
      <x:c r="U63" s="122"/>
      <x:c r="V63" s="118"/>
      <x:c r="W63" s="118"/>
      <x:c r="X63" s="118"/>
      <x:c r="Y63" s="127" t="str">
        <x:f>IF(A63="","",IF(OR(F63="",G63=""),"Não concluído",IF(G63&lt;=F63,"Conforme","Não conforme")))</x:f>
      </x:c>
      <x:c r="Z63" s="127" t="str">
        <x:f>IF(A63="","",IF(OR(P63="",Q63="",R63="",S63=""),"Não concluído",IF(AND(R63&lt;=P63,S63&lt;&gt;""),"Conforme","Não conforme")))</x:f>
      </x:c>
      <x:c r="AA63" s="127" t="str">
        <x:f>IF(A63="","",IF(OR(T63="",U63=""),"Não concluído",IF(U63&gt;R63,"Não conforme",IF(V63="Não","Com ressalvas",IF(AND(W63="Sim",X63&lt;&gt;"Sim"),"Não conforme","Conforme")))))</x:f>
      </x:c>
      <x:c r="AB63" s="127" t="str">
        <x:f>IF(A63="","",IF(OR(Y63="Não conforme",Z63="Não conforme",AA63="Não conforme"),"Não conforme",IF(OR(Y63="Não concluído",Z63="Não concluído",AA63="Não concluído"),"Não concluído",IF(OR(Y63="Com ressalvas",Z63="Com ressalvas",AA63="Com ressalvas"),"Com ressalvas","Conforme"))))</x:f>
      </x:c>
    </x:row>
    <x:row r="64">
      <x:c r="A64" s="118"/>
      <x:c r="B64" s="118"/>
      <x:c r="C64" s="118"/>
      <x:c r="D64" s="118"/>
      <x:c r="E64" s="118"/>
      <x:c r="F64" s="120"/>
      <x:c r="G64" s="120"/>
      <x:c r="H64" s="118"/>
      <x:c r="I64" s="118"/>
      <x:c r="J64" s="118"/>
      <x:c r="K64" s="118"/>
      <x:c r="L64" s="118"/>
      <x:c r="M64" s="118"/>
      <x:c r="N64" s="122"/>
      <x:c r="O64" s="122"/>
      <x:c r="P64" s="129" t="str">
        <x:f>IF(A64="","",N64-O64)</x:f>
      </x:c>
      <x:c r="Q64" s="120"/>
      <x:c r="R64" s="122"/>
      <x:c r="S64" s="118"/>
      <x:c r="T64" s="120"/>
      <x:c r="U64" s="122"/>
      <x:c r="V64" s="118"/>
      <x:c r="W64" s="118"/>
      <x:c r="X64" s="118"/>
      <x:c r="Y64" s="127" t="str">
        <x:f>IF(A64="","",IF(OR(F64="",G64=""),"Não concluído",IF(G64&lt;=F64,"Conforme","Não conforme")))</x:f>
      </x:c>
      <x:c r="Z64" s="127" t="str">
        <x:f>IF(A64="","",IF(OR(P64="",Q64="",R64="",S64=""),"Não concluído",IF(AND(R64&lt;=P64,S64&lt;&gt;""),"Conforme","Não conforme")))</x:f>
      </x:c>
      <x:c r="AA64" s="127" t="str">
        <x:f>IF(A64="","",IF(OR(T64="",U64=""),"Não concluído",IF(U64&gt;R64,"Não conforme",IF(V64="Não","Com ressalvas",IF(AND(W64="Sim",X64&lt;&gt;"Sim"),"Não conforme","Conforme")))))</x:f>
      </x:c>
      <x:c r="AB64" s="127" t="str">
        <x:f>IF(A64="","",IF(OR(Y64="Não conforme",Z64="Não conforme",AA64="Não conforme"),"Não conforme",IF(OR(Y64="Não concluído",Z64="Não concluído",AA64="Não concluído"),"Não concluído",IF(OR(Y64="Com ressalvas",Z64="Com ressalvas",AA64="Com ressalvas"),"Com ressalvas","Conforme"))))</x:f>
      </x:c>
    </x:row>
    <x:row r="65">
      <x:c r="A65" s="118"/>
      <x:c r="B65" s="118"/>
      <x:c r="C65" s="118"/>
      <x:c r="D65" s="118"/>
      <x:c r="E65" s="118"/>
      <x:c r="F65" s="120"/>
      <x:c r="G65" s="120"/>
      <x:c r="H65" s="118"/>
      <x:c r="I65" s="118"/>
      <x:c r="J65" s="118"/>
      <x:c r="K65" s="118"/>
      <x:c r="L65" s="118"/>
      <x:c r="M65" s="118"/>
      <x:c r="N65" s="122"/>
      <x:c r="O65" s="122"/>
      <x:c r="P65" s="129" t="str">
        <x:f>IF(A65="","",N65-O65)</x:f>
      </x:c>
      <x:c r="Q65" s="120"/>
      <x:c r="R65" s="122"/>
      <x:c r="S65" s="118"/>
      <x:c r="T65" s="120"/>
      <x:c r="U65" s="122"/>
      <x:c r="V65" s="118"/>
      <x:c r="W65" s="118"/>
      <x:c r="X65" s="118"/>
      <x:c r="Y65" s="127" t="str">
        <x:f>IF(A65="","",IF(OR(F65="",G65=""),"Não concluído",IF(G65&lt;=F65,"Conforme","Não conforme")))</x:f>
      </x:c>
      <x:c r="Z65" s="127" t="str">
        <x:f>IF(A65="","",IF(OR(P65="",Q65="",R65="",S65=""),"Não concluído",IF(AND(R65&lt;=P65,S65&lt;&gt;""),"Conforme","Não conforme")))</x:f>
      </x:c>
      <x:c r="AA65" s="127" t="str">
        <x:f>IF(A65="","",IF(OR(T65="",U65=""),"Não concluído",IF(U65&gt;R65,"Não conforme",IF(V65="Não","Com ressalvas",IF(AND(W65="Sim",X65&lt;&gt;"Sim"),"Não conforme","Conforme")))))</x:f>
      </x:c>
      <x:c r="AB65" s="127" t="str">
        <x:f>IF(A65="","",IF(OR(Y65="Não conforme",Z65="Não conforme",AA65="Não conforme"),"Não conforme",IF(OR(Y65="Não concluído",Z65="Não concluído",AA65="Não concluído"),"Não concluído",IF(OR(Y65="Com ressalvas",Z65="Com ressalvas",AA65="Com ressalvas"),"Com ressalvas","Conforme"))))</x:f>
      </x:c>
    </x:row>
    <x:row r="66">
      <x:c r="A66" s="118"/>
      <x:c r="B66" s="118"/>
      <x:c r="C66" s="118"/>
      <x:c r="D66" s="118"/>
      <x:c r="E66" s="118"/>
      <x:c r="F66" s="120"/>
      <x:c r="G66" s="120"/>
      <x:c r="H66" s="118"/>
      <x:c r="I66" s="118"/>
      <x:c r="J66" s="118"/>
      <x:c r="K66" s="118"/>
      <x:c r="L66" s="118"/>
      <x:c r="M66" s="118"/>
      <x:c r="N66" s="122"/>
      <x:c r="O66" s="122"/>
      <x:c r="P66" s="129" t="str">
        <x:f>IF(A66="","",N66-O66)</x:f>
      </x:c>
      <x:c r="Q66" s="120"/>
      <x:c r="R66" s="122"/>
      <x:c r="S66" s="118"/>
      <x:c r="T66" s="120"/>
      <x:c r="U66" s="122"/>
      <x:c r="V66" s="118"/>
      <x:c r="W66" s="118"/>
      <x:c r="X66" s="118"/>
      <x:c r="Y66" s="127" t="str">
        <x:f>IF(A66="","",IF(OR(F66="",G66=""),"Não concluído",IF(G66&lt;=F66,"Conforme","Não conforme")))</x:f>
      </x:c>
      <x:c r="Z66" s="127" t="str">
        <x:f>IF(A66="","",IF(OR(P66="",Q66="",R66="",S66=""),"Não concluído",IF(AND(R66&lt;=P66,S66&lt;&gt;""),"Conforme","Não conforme")))</x:f>
      </x:c>
      <x:c r="AA66" s="127" t="str">
        <x:f>IF(A66="","",IF(OR(T66="",U66=""),"Não concluído",IF(U66&gt;R66,"Não conforme",IF(V66="Não","Com ressalvas",IF(AND(W66="Sim",X66&lt;&gt;"Sim"),"Não conforme","Conforme")))))</x:f>
      </x:c>
      <x:c r="AB66" s="127" t="str">
        <x:f>IF(A66="","",IF(OR(Y66="Não conforme",Z66="Não conforme",AA66="Não conforme"),"Não conforme",IF(OR(Y66="Não concluído",Z66="Não concluído",AA66="Não concluído"),"Não concluído",IF(OR(Y66="Com ressalvas",Z66="Com ressalvas",AA66="Com ressalvas"),"Com ressalvas","Conforme"))))</x:f>
      </x:c>
    </x:row>
    <x:row r="67">
      <x:c r="A67" s="118"/>
      <x:c r="B67" s="118"/>
      <x:c r="C67" s="118"/>
      <x:c r="D67" s="118"/>
      <x:c r="E67" s="118"/>
      <x:c r="F67" s="120"/>
      <x:c r="G67" s="120"/>
      <x:c r="H67" s="118"/>
      <x:c r="I67" s="118"/>
      <x:c r="J67" s="118"/>
      <x:c r="K67" s="118"/>
      <x:c r="L67" s="118"/>
      <x:c r="M67" s="118"/>
      <x:c r="N67" s="122"/>
      <x:c r="O67" s="122"/>
      <x:c r="P67" s="129" t="str">
        <x:f>IF(A67="","",N67-O67)</x:f>
      </x:c>
      <x:c r="Q67" s="120"/>
      <x:c r="R67" s="122"/>
      <x:c r="S67" s="118"/>
      <x:c r="T67" s="120"/>
      <x:c r="U67" s="122"/>
      <x:c r="V67" s="118"/>
      <x:c r="W67" s="118"/>
      <x:c r="X67" s="118"/>
      <x:c r="Y67" s="127" t="str">
        <x:f>IF(A67="","",IF(OR(F67="",G67=""),"Não concluído",IF(G67&lt;=F67,"Conforme","Não conforme")))</x:f>
      </x:c>
      <x:c r="Z67" s="127" t="str">
        <x:f>IF(A67="","",IF(OR(P67="",Q67="",R67="",S67=""),"Não concluído",IF(AND(R67&lt;=P67,S67&lt;&gt;""),"Conforme","Não conforme")))</x:f>
      </x:c>
      <x:c r="AA67" s="127" t="str">
        <x:f>IF(A67="","",IF(OR(T67="",U67=""),"Não concluído",IF(U67&gt;R67,"Não conforme",IF(V67="Não","Com ressalvas",IF(AND(W67="Sim",X67&lt;&gt;"Sim"),"Não conforme","Conforme")))))</x:f>
      </x:c>
      <x:c r="AB67" s="127" t="str">
        <x:f>IF(A67="","",IF(OR(Y67="Não conforme",Z67="Não conforme",AA67="Não conforme"),"Não conforme",IF(OR(Y67="Não concluído",Z67="Não concluído",AA67="Não concluído"),"Não concluído",IF(OR(Y67="Com ressalvas",Z67="Com ressalvas",AA67="Com ressalvas"),"Com ressalvas","Conforme"))))</x:f>
      </x:c>
    </x:row>
    <x:row r="68">
      <x:c r="A68" s="118"/>
      <x:c r="B68" s="118"/>
      <x:c r="C68" s="118"/>
      <x:c r="D68" s="118"/>
      <x:c r="E68" s="118"/>
      <x:c r="F68" s="120"/>
      <x:c r="G68" s="120"/>
      <x:c r="H68" s="118"/>
      <x:c r="I68" s="118"/>
      <x:c r="J68" s="118"/>
      <x:c r="K68" s="118"/>
      <x:c r="L68" s="118"/>
      <x:c r="M68" s="118"/>
      <x:c r="N68" s="122"/>
      <x:c r="O68" s="122"/>
      <x:c r="P68" s="129" t="str">
        <x:f>IF(A68="","",N68-O68)</x:f>
      </x:c>
      <x:c r="Q68" s="120"/>
      <x:c r="R68" s="122"/>
      <x:c r="S68" s="118"/>
      <x:c r="T68" s="120"/>
      <x:c r="U68" s="122"/>
      <x:c r="V68" s="118"/>
      <x:c r="W68" s="118"/>
      <x:c r="X68" s="118"/>
      <x:c r="Y68" s="127" t="str">
        <x:f>IF(A68="","",IF(OR(F68="",G68=""),"Não concluído",IF(G68&lt;=F68,"Conforme","Não conforme")))</x:f>
      </x:c>
      <x:c r="Z68" s="127" t="str">
        <x:f>IF(A68="","",IF(OR(P68="",Q68="",R68="",S68=""),"Não concluído",IF(AND(R68&lt;=P68,S68&lt;&gt;""),"Conforme","Não conforme")))</x:f>
      </x:c>
      <x:c r="AA68" s="127" t="str">
        <x:f>IF(A68="","",IF(OR(T68="",U68=""),"Não concluído",IF(U68&gt;R68,"Não conforme",IF(V68="Não","Com ressalvas",IF(AND(W68="Sim",X68&lt;&gt;"Sim"),"Não conforme","Conforme")))))</x:f>
      </x:c>
      <x:c r="AB68" s="127" t="str">
        <x:f>IF(A68="","",IF(OR(Y68="Não conforme",Z68="Não conforme",AA68="Não conforme"),"Não conforme",IF(OR(Y68="Não concluído",Z68="Não concluído",AA68="Não concluído"),"Não concluído",IF(OR(Y68="Com ressalvas",Z68="Com ressalvas",AA68="Com ressalvas"),"Com ressalvas","Conforme"))))</x:f>
      </x:c>
    </x:row>
    <x:row r="69">
      <x:c r="A69" s="118"/>
      <x:c r="B69" s="118"/>
      <x:c r="C69" s="118"/>
      <x:c r="D69" s="118"/>
      <x:c r="E69" s="118"/>
      <x:c r="F69" s="120"/>
      <x:c r="G69" s="120"/>
      <x:c r="H69" s="118"/>
      <x:c r="I69" s="118"/>
      <x:c r="J69" s="118"/>
      <x:c r="K69" s="118"/>
      <x:c r="L69" s="118"/>
      <x:c r="M69" s="118"/>
      <x:c r="N69" s="122"/>
      <x:c r="O69" s="122"/>
      <x:c r="P69" s="129" t="str">
        <x:f>IF(A69="","",N69-O69)</x:f>
      </x:c>
      <x:c r="Q69" s="120"/>
      <x:c r="R69" s="122"/>
      <x:c r="S69" s="118"/>
      <x:c r="T69" s="120"/>
      <x:c r="U69" s="122"/>
      <x:c r="V69" s="118"/>
      <x:c r="W69" s="118"/>
      <x:c r="X69" s="118"/>
      <x:c r="Y69" s="127" t="str">
        <x:f>IF(A69="","",IF(OR(F69="",G69=""),"Não concluído",IF(G69&lt;=F69,"Conforme","Não conforme")))</x:f>
      </x:c>
      <x:c r="Z69" s="127" t="str">
        <x:f>IF(A69="","",IF(OR(P69="",Q69="",R69="",S69=""),"Não concluído",IF(AND(R69&lt;=P69,S69&lt;&gt;""),"Conforme","Não conforme")))</x:f>
      </x:c>
      <x:c r="AA69" s="127" t="str">
        <x:f>IF(A69="","",IF(OR(T69="",U69=""),"Não concluído",IF(U69&gt;R69,"Não conforme",IF(V69="Não","Com ressalvas",IF(AND(W69="Sim",X69&lt;&gt;"Sim"),"Não conforme","Conforme")))))</x:f>
      </x:c>
      <x:c r="AB69" s="127" t="str">
        <x:f>IF(A69="","",IF(OR(Y69="Não conforme",Z69="Não conforme",AA69="Não conforme"),"Não conforme",IF(OR(Y69="Não concluído",Z69="Não concluído",AA69="Não concluído"),"Não concluído",IF(OR(Y69="Com ressalvas",Z69="Com ressalvas",AA69="Com ressalvas"),"Com ressalvas","Conforme"))))</x:f>
      </x:c>
    </x:row>
    <x:row r="70">
      <x:c r="A70" s="118"/>
      <x:c r="B70" s="118"/>
      <x:c r="C70" s="118"/>
      <x:c r="D70" s="118"/>
      <x:c r="E70" s="118"/>
      <x:c r="F70" s="120"/>
      <x:c r="G70" s="120"/>
      <x:c r="H70" s="118"/>
      <x:c r="I70" s="118"/>
      <x:c r="J70" s="118"/>
      <x:c r="K70" s="118"/>
      <x:c r="L70" s="118"/>
      <x:c r="M70" s="118"/>
      <x:c r="N70" s="122"/>
      <x:c r="O70" s="122"/>
      <x:c r="P70" s="129" t="str">
        <x:f>IF(A70="","",N70-O70)</x:f>
      </x:c>
      <x:c r="Q70" s="120"/>
      <x:c r="R70" s="122"/>
      <x:c r="S70" s="118"/>
      <x:c r="T70" s="120"/>
      <x:c r="U70" s="122"/>
      <x:c r="V70" s="118"/>
      <x:c r="W70" s="118"/>
      <x:c r="X70" s="118"/>
      <x:c r="Y70" s="127" t="str">
        <x:f>IF(A70="","",IF(OR(F70="",G70=""),"Não concluído",IF(G70&lt;=F70,"Conforme","Não conforme")))</x:f>
      </x:c>
      <x:c r="Z70" s="127" t="str">
        <x:f>IF(A70="","",IF(OR(P70="",Q70="",R70="",S70=""),"Não concluído",IF(AND(R70&lt;=P70,S70&lt;&gt;""),"Conforme","Não conforme")))</x:f>
      </x:c>
      <x:c r="AA70" s="127" t="str">
        <x:f>IF(A70="","",IF(OR(T70="",U70=""),"Não concluído",IF(U70&gt;R70,"Não conforme",IF(V70="Não","Com ressalvas",IF(AND(W70="Sim",X70&lt;&gt;"Sim"),"Não conforme","Conforme")))))</x:f>
      </x:c>
      <x:c r="AB70" s="127" t="str">
        <x:f>IF(A70="","",IF(OR(Y70="Não conforme",Z70="Não conforme",AA70="Não conforme"),"Não conforme",IF(OR(Y70="Não concluído",Z70="Não concluído",AA70="Não concluído"),"Não concluído",IF(OR(Y70="Com ressalvas",Z70="Com ressalvas",AA70="Com ressalvas"),"Com ressalvas","Conforme"))))</x:f>
      </x:c>
    </x:row>
    <x:row r="71">
      <x:c r="A71" s="118"/>
      <x:c r="B71" s="118"/>
      <x:c r="C71" s="118"/>
      <x:c r="D71" s="118"/>
      <x:c r="E71" s="118"/>
      <x:c r="F71" s="120"/>
      <x:c r="G71" s="120"/>
      <x:c r="H71" s="118"/>
      <x:c r="I71" s="118"/>
      <x:c r="J71" s="118"/>
      <x:c r="K71" s="118"/>
      <x:c r="L71" s="118"/>
      <x:c r="M71" s="118"/>
      <x:c r="N71" s="122"/>
      <x:c r="O71" s="122"/>
      <x:c r="P71" s="129" t="str">
        <x:f>IF(A71="","",N71-O71)</x:f>
      </x:c>
      <x:c r="Q71" s="120"/>
      <x:c r="R71" s="122"/>
      <x:c r="S71" s="118"/>
      <x:c r="T71" s="120"/>
      <x:c r="U71" s="122"/>
      <x:c r="V71" s="118"/>
      <x:c r="W71" s="118"/>
      <x:c r="X71" s="118"/>
      <x:c r="Y71" s="127" t="str">
        <x:f>IF(A71="","",IF(OR(F71="",G71=""),"Não concluído",IF(G71&lt;=F71,"Conforme","Não conforme")))</x:f>
      </x:c>
      <x:c r="Z71" s="127" t="str">
        <x:f>IF(A71="","",IF(OR(P71="",Q71="",R71="",S71=""),"Não concluído",IF(AND(R71&lt;=P71,S71&lt;&gt;""),"Conforme","Não conforme")))</x:f>
      </x:c>
      <x:c r="AA71" s="127" t="str">
        <x:f>IF(A71="","",IF(OR(T71="",U71=""),"Não concluído",IF(U71&gt;R71,"Não conforme",IF(V71="Não","Com ressalvas",IF(AND(W71="Sim",X71&lt;&gt;"Sim"),"Não conforme","Conforme")))))</x:f>
      </x:c>
      <x:c r="AB71" s="127" t="str">
        <x:f>IF(A71="","",IF(OR(Y71="Não conforme",Z71="Não conforme",AA71="Não conforme"),"Não conforme",IF(OR(Y71="Não concluído",Z71="Não concluído",AA71="Não concluído"),"Não concluído",IF(OR(Y71="Com ressalvas",Z71="Com ressalvas",AA71="Com ressalvas"),"Com ressalvas","Conforme"))))</x:f>
      </x:c>
    </x:row>
    <x:row r="72">
      <x:c r="A72" s="118"/>
      <x:c r="B72" s="118"/>
      <x:c r="C72" s="118"/>
      <x:c r="D72" s="118"/>
      <x:c r="E72" s="118"/>
      <x:c r="F72" s="120"/>
      <x:c r="G72" s="120"/>
      <x:c r="H72" s="118"/>
      <x:c r="I72" s="118"/>
      <x:c r="J72" s="118"/>
      <x:c r="K72" s="118"/>
      <x:c r="L72" s="118"/>
      <x:c r="M72" s="118"/>
      <x:c r="N72" s="122"/>
      <x:c r="O72" s="122"/>
      <x:c r="P72" s="129" t="str">
        <x:f>IF(A72="","",N72-O72)</x:f>
      </x:c>
      <x:c r="Q72" s="120"/>
      <x:c r="R72" s="122"/>
      <x:c r="S72" s="118"/>
      <x:c r="T72" s="120"/>
      <x:c r="U72" s="122"/>
      <x:c r="V72" s="118"/>
      <x:c r="W72" s="118"/>
      <x:c r="X72" s="118"/>
      <x:c r="Y72" s="127" t="str">
        <x:f>IF(A72="","",IF(OR(F72="",G72=""),"Não concluído",IF(G72&lt;=F72,"Conforme","Não conforme")))</x:f>
      </x:c>
      <x:c r="Z72" s="127" t="str">
        <x:f>IF(A72="","",IF(OR(P72="",Q72="",R72="",S72=""),"Não concluído",IF(AND(R72&lt;=P72,S72&lt;&gt;""),"Conforme","Não conforme")))</x:f>
      </x:c>
      <x:c r="AA72" s="127" t="str">
        <x:f>IF(A72="","",IF(OR(T72="",U72=""),"Não concluído",IF(U72&gt;R72,"Não conforme",IF(V72="Não","Com ressalvas",IF(AND(W72="Sim",X72&lt;&gt;"Sim"),"Não conforme","Conforme")))))</x:f>
      </x:c>
      <x:c r="AB72" s="127" t="str">
        <x:f>IF(A72="","",IF(OR(Y72="Não conforme",Z72="Não conforme",AA72="Não conforme"),"Não conforme",IF(OR(Y72="Não concluído",Z72="Não concluído",AA72="Não concluído"),"Não concluído",IF(OR(Y72="Com ressalvas",Z72="Com ressalvas",AA72="Com ressalvas"),"Com ressalvas","Conforme"))))</x:f>
      </x:c>
    </x:row>
    <x:row r="73">
      <x:c r="A73" s="118"/>
      <x:c r="B73" s="118"/>
      <x:c r="C73" s="118"/>
      <x:c r="D73" s="118"/>
      <x:c r="E73" s="118"/>
      <x:c r="F73" s="120"/>
      <x:c r="G73" s="120"/>
      <x:c r="H73" s="118"/>
      <x:c r="I73" s="118"/>
      <x:c r="J73" s="118"/>
      <x:c r="K73" s="118"/>
      <x:c r="L73" s="118"/>
      <x:c r="M73" s="118"/>
      <x:c r="N73" s="122"/>
      <x:c r="O73" s="122"/>
      <x:c r="P73" s="129" t="str">
        <x:f>IF(A73="","",N73-O73)</x:f>
      </x:c>
      <x:c r="Q73" s="120"/>
      <x:c r="R73" s="122"/>
      <x:c r="S73" s="118"/>
      <x:c r="T73" s="120"/>
      <x:c r="U73" s="122"/>
      <x:c r="V73" s="118"/>
      <x:c r="W73" s="118"/>
      <x:c r="X73" s="118"/>
      <x:c r="Y73" s="127" t="str">
        <x:f>IF(A73="","",IF(OR(F73="",G73=""),"Não concluído",IF(G73&lt;=F73,"Conforme","Não conforme")))</x:f>
      </x:c>
      <x:c r="Z73" s="127" t="str">
        <x:f>IF(A73="","",IF(OR(P73="",Q73="",R73="",S73=""),"Não concluído",IF(AND(R73&lt;=P73,S73&lt;&gt;""),"Conforme","Não conforme")))</x:f>
      </x:c>
      <x:c r="AA73" s="127" t="str">
        <x:f>IF(A73="","",IF(OR(T73="",U73=""),"Não concluído",IF(U73&gt;R73,"Não conforme",IF(V73="Não","Com ressalvas",IF(AND(W73="Sim",X73&lt;&gt;"Sim"),"Não conforme","Conforme")))))</x:f>
      </x:c>
      <x:c r="AB73" s="127" t="str">
        <x:f>IF(A73="","",IF(OR(Y73="Não conforme",Z73="Não conforme",AA73="Não conforme"),"Não conforme",IF(OR(Y73="Não concluído",Z73="Não concluído",AA73="Não concluído"),"Não concluído",IF(OR(Y73="Com ressalvas",Z73="Com ressalvas",AA73="Com ressalvas"),"Com ressalvas","Conforme"))))</x:f>
      </x:c>
    </x:row>
    <x:row r="74">
      <x:c r="A74" s="118"/>
      <x:c r="B74" s="118"/>
      <x:c r="C74" s="118"/>
      <x:c r="D74" s="118"/>
      <x:c r="E74" s="118"/>
      <x:c r="F74" s="120"/>
      <x:c r="G74" s="120"/>
      <x:c r="H74" s="118"/>
      <x:c r="I74" s="118"/>
      <x:c r="J74" s="118"/>
      <x:c r="K74" s="118"/>
      <x:c r="L74" s="118"/>
      <x:c r="M74" s="118"/>
      <x:c r="N74" s="122"/>
      <x:c r="O74" s="122"/>
      <x:c r="P74" s="129" t="str">
        <x:f>IF(A74="","",N74-O74)</x:f>
      </x:c>
      <x:c r="Q74" s="120"/>
      <x:c r="R74" s="122"/>
      <x:c r="S74" s="118"/>
      <x:c r="T74" s="120"/>
      <x:c r="U74" s="122"/>
      <x:c r="V74" s="118"/>
      <x:c r="W74" s="118"/>
      <x:c r="X74" s="118"/>
      <x:c r="Y74" s="127" t="str">
        <x:f>IF(A74="","",IF(OR(F74="",G74=""),"Não concluído",IF(G74&lt;=F74,"Conforme","Não conforme")))</x:f>
      </x:c>
      <x:c r="Z74" s="127" t="str">
        <x:f>IF(A74="","",IF(OR(P74="",Q74="",R74="",S74=""),"Não concluído",IF(AND(R74&lt;=P74,S74&lt;&gt;""),"Conforme","Não conforme")))</x:f>
      </x:c>
      <x:c r="AA74" s="127" t="str">
        <x:f>IF(A74="","",IF(OR(T74="",U74=""),"Não concluído",IF(U74&gt;R74,"Não conforme",IF(V74="Não","Com ressalvas",IF(AND(W74="Sim",X74&lt;&gt;"Sim"),"Não conforme","Conforme")))))</x:f>
      </x:c>
      <x:c r="AB74" s="127" t="str">
        <x:f>IF(A74="","",IF(OR(Y74="Não conforme",Z74="Não conforme",AA74="Não conforme"),"Não conforme",IF(OR(Y74="Não concluído",Z74="Não concluído",AA74="Não concluído"),"Não concluído",IF(OR(Y74="Com ressalvas",Z74="Com ressalvas",AA74="Com ressalvas"),"Com ressalvas","Conforme"))))</x:f>
      </x:c>
    </x:row>
    <x:row r="75">
      <x:c r="A75" s="118"/>
      <x:c r="B75" s="118"/>
      <x:c r="C75" s="118"/>
      <x:c r="D75" s="118"/>
      <x:c r="E75" s="118"/>
      <x:c r="F75" s="120"/>
      <x:c r="G75" s="120"/>
      <x:c r="H75" s="118"/>
      <x:c r="I75" s="118"/>
      <x:c r="J75" s="118"/>
      <x:c r="K75" s="118"/>
      <x:c r="L75" s="118"/>
      <x:c r="M75" s="118"/>
      <x:c r="N75" s="122"/>
      <x:c r="O75" s="122"/>
      <x:c r="P75" s="129" t="str">
        <x:f>IF(A75="","",N75-O75)</x:f>
      </x:c>
      <x:c r="Q75" s="120"/>
      <x:c r="R75" s="122"/>
      <x:c r="S75" s="118"/>
      <x:c r="T75" s="120"/>
      <x:c r="U75" s="122"/>
      <x:c r="V75" s="118"/>
      <x:c r="W75" s="118"/>
      <x:c r="X75" s="118"/>
      <x:c r="Y75" s="127" t="str">
        <x:f>IF(A75="","",IF(OR(F75="",G75=""),"Não concluído",IF(G75&lt;=F75,"Conforme","Não conforme")))</x:f>
      </x:c>
      <x:c r="Z75" s="127" t="str">
        <x:f>IF(A75="","",IF(OR(P75="",Q75="",R75="",S75=""),"Não concluído",IF(AND(R75&lt;=P75,S75&lt;&gt;""),"Conforme","Não conforme")))</x:f>
      </x:c>
      <x:c r="AA75" s="127" t="str">
        <x:f>IF(A75="","",IF(OR(T75="",U75=""),"Não concluído",IF(U75&gt;R75,"Não conforme",IF(V75="Não","Com ressalvas",IF(AND(W75="Sim",X75&lt;&gt;"Sim"),"Não conforme","Conforme")))))</x:f>
      </x:c>
      <x:c r="AB75" s="127" t="str">
        <x:f>IF(A75="","",IF(OR(Y75="Não conforme",Z75="Não conforme",AA75="Não conforme"),"Não conforme",IF(OR(Y75="Não concluído",Z75="Não concluído",AA75="Não concluído"),"Não concluído",IF(OR(Y75="Com ressalvas",Z75="Com ressalvas",AA75="Com ressalvas"),"Com ressalvas","Conforme"))))</x:f>
      </x:c>
    </x:row>
    <x:row r="76">
      <x:c r="A76" s="118"/>
      <x:c r="B76" s="118"/>
      <x:c r="C76" s="118"/>
      <x:c r="D76" s="118"/>
      <x:c r="E76" s="118"/>
      <x:c r="F76" s="120"/>
      <x:c r="G76" s="120"/>
      <x:c r="H76" s="118"/>
      <x:c r="I76" s="118"/>
      <x:c r="J76" s="118"/>
      <x:c r="K76" s="118"/>
      <x:c r="L76" s="118"/>
      <x:c r="M76" s="118"/>
      <x:c r="N76" s="122"/>
      <x:c r="O76" s="122"/>
      <x:c r="P76" s="129" t="str">
        <x:f>IF(A76="","",N76-O76)</x:f>
      </x:c>
      <x:c r="Q76" s="120"/>
      <x:c r="R76" s="122"/>
      <x:c r="S76" s="118"/>
      <x:c r="T76" s="120"/>
      <x:c r="U76" s="122"/>
      <x:c r="V76" s="118"/>
      <x:c r="W76" s="118"/>
      <x:c r="X76" s="118"/>
      <x:c r="Y76" s="127" t="str">
        <x:f>IF(A76="","",IF(OR(F76="",G76=""),"Não concluído",IF(G76&lt;=F76,"Conforme","Não conforme")))</x:f>
      </x:c>
      <x:c r="Z76" s="127" t="str">
        <x:f>IF(A76="","",IF(OR(P76="",Q76="",R76="",S76=""),"Não concluído",IF(AND(R76&lt;=P76,S76&lt;&gt;""),"Conforme","Não conforme")))</x:f>
      </x:c>
      <x:c r="AA76" s="127" t="str">
        <x:f>IF(A76="","",IF(OR(T76="",U76=""),"Não concluído",IF(U76&gt;R76,"Não conforme",IF(V76="Não","Com ressalvas",IF(AND(W76="Sim",X76&lt;&gt;"Sim"),"Não conforme","Conforme")))))</x:f>
      </x:c>
      <x:c r="AB76" s="127" t="str">
        <x:f>IF(A76="","",IF(OR(Y76="Não conforme",Z76="Não conforme",AA76="Não conforme"),"Não conforme",IF(OR(Y76="Não concluído",Z76="Não concluído",AA76="Não concluído"),"Não concluído",IF(OR(Y76="Com ressalvas",Z76="Com ressalvas",AA76="Com ressalvas"),"Com ressalvas","Conforme"))))</x:f>
      </x:c>
    </x:row>
    <x:row r="77">
      <x:c r="A77" s="118"/>
      <x:c r="B77" s="118"/>
      <x:c r="C77" s="118"/>
      <x:c r="D77" s="118"/>
      <x:c r="E77" s="118"/>
      <x:c r="F77" s="120"/>
      <x:c r="G77" s="120"/>
      <x:c r="H77" s="118"/>
      <x:c r="I77" s="118"/>
      <x:c r="J77" s="118"/>
      <x:c r="K77" s="118"/>
      <x:c r="L77" s="118"/>
      <x:c r="M77" s="118"/>
      <x:c r="N77" s="122"/>
      <x:c r="O77" s="122"/>
      <x:c r="P77" s="129" t="str">
        <x:f>IF(A77="","",N77-O77)</x:f>
      </x:c>
      <x:c r="Q77" s="120"/>
      <x:c r="R77" s="122"/>
      <x:c r="S77" s="118"/>
      <x:c r="T77" s="120"/>
      <x:c r="U77" s="122"/>
      <x:c r="V77" s="118"/>
      <x:c r="W77" s="118"/>
      <x:c r="X77" s="118"/>
      <x:c r="Y77" s="127" t="str">
        <x:f>IF(A77="","",IF(OR(F77="",G77=""),"Não concluído",IF(G77&lt;=F77,"Conforme","Não conforme")))</x:f>
      </x:c>
      <x:c r="Z77" s="127" t="str">
        <x:f>IF(A77="","",IF(OR(P77="",Q77="",R77="",S77=""),"Não concluído",IF(AND(R77&lt;=P77,S77&lt;&gt;""),"Conforme","Não conforme")))</x:f>
      </x:c>
      <x:c r="AA77" s="127" t="str">
        <x:f>IF(A77="","",IF(OR(T77="",U77=""),"Não concluído",IF(U77&gt;R77,"Não conforme",IF(V77="Não","Com ressalvas",IF(AND(W77="Sim",X77&lt;&gt;"Sim"),"Não conforme","Conforme")))))</x:f>
      </x:c>
      <x:c r="AB77" s="127" t="str">
        <x:f>IF(A77="","",IF(OR(Y77="Não conforme",Z77="Não conforme",AA77="Não conforme"),"Não conforme",IF(OR(Y77="Não concluído",Z77="Não concluído",AA77="Não concluído"),"Não concluído",IF(OR(Y77="Com ressalvas",Z77="Com ressalvas",AA77="Com ressalvas"),"Com ressalvas","Conforme"))))</x:f>
      </x:c>
    </x:row>
    <x:row r="78">
      <x:c r="A78" s="118"/>
      <x:c r="B78" s="118"/>
      <x:c r="C78" s="118"/>
      <x:c r="D78" s="118"/>
      <x:c r="E78" s="118"/>
      <x:c r="F78" s="120"/>
      <x:c r="G78" s="120"/>
      <x:c r="H78" s="118"/>
      <x:c r="I78" s="118"/>
      <x:c r="J78" s="118"/>
      <x:c r="K78" s="118"/>
      <x:c r="L78" s="118"/>
      <x:c r="M78" s="118"/>
      <x:c r="N78" s="122"/>
      <x:c r="O78" s="122"/>
      <x:c r="P78" s="129" t="str">
        <x:f>IF(A78="","",N78-O78)</x:f>
      </x:c>
      <x:c r="Q78" s="120"/>
      <x:c r="R78" s="122"/>
      <x:c r="S78" s="118"/>
      <x:c r="T78" s="120"/>
      <x:c r="U78" s="122"/>
      <x:c r="V78" s="118"/>
      <x:c r="W78" s="118"/>
      <x:c r="X78" s="118"/>
      <x:c r="Y78" s="127" t="str">
        <x:f>IF(A78="","",IF(OR(F78="",G78=""),"Não concluído",IF(G78&lt;=F78,"Conforme","Não conforme")))</x:f>
      </x:c>
      <x:c r="Z78" s="127" t="str">
        <x:f>IF(A78="","",IF(OR(P78="",Q78="",R78="",S78=""),"Não concluído",IF(AND(R78&lt;=P78,S78&lt;&gt;""),"Conforme","Não conforme")))</x:f>
      </x:c>
      <x:c r="AA78" s="127" t="str">
        <x:f>IF(A78="","",IF(OR(T78="",U78=""),"Não concluído",IF(U78&gt;R78,"Não conforme",IF(V78="Não","Com ressalvas",IF(AND(W78="Sim",X78&lt;&gt;"Sim"),"Não conforme","Conforme")))))</x:f>
      </x:c>
      <x:c r="AB78" s="127" t="str">
        <x:f>IF(A78="","",IF(OR(Y78="Não conforme",Z78="Não conforme",AA78="Não conforme"),"Não conforme",IF(OR(Y78="Não concluído",Z78="Não concluído",AA78="Não concluído"),"Não concluído",IF(OR(Y78="Com ressalvas",Z78="Com ressalvas",AA78="Com ressalvas"),"Com ressalvas","Conforme"))))</x:f>
      </x:c>
    </x:row>
    <x:row r="79">
      <x:c r="A79" s="118"/>
      <x:c r="B79" s="118"/>
      <x:c r="C79" s="118"/>
      <x:c r="D79" s="118"/>
      <x:c r="E79" s="118"/>
      <x:c r="F79" s="120"/>
      <x:c r="G79" s="120"/>
      <x:c r="H79" s="118"/>
      <x:c r="I79" s="118"/>
      <x:c r="J79" s="118"/>
      <x:c r="K79" s="118"/>
      <x:c r="L79" s="118"/>
      <x:c r="M79" s="118"/>
      <x:c r="N79" s="122"/>
      <x:c r="O79" s="122"/>
      <x:c r="P79" s="129" t="str">
        <x:f>IF(A79="","",N79-O79)</x:f>
      </x:c>
      <x:c r="Q79" s="120"/>
      <x:c r="R79" s="122"/>
      <x:c r="S79" s="118"/>
      <x:c r="T79" s="120"/>
      <x:c r="U79" s="122"/>
      <x:c r="V79" s="118"/>
      <x:c r="W79" s="118"/>
      <x:c r="X79" s="118"/>
      <x:c r="Y79" s="127" t="str">
        <x:f>IF(A79="","",IF(OR(F79="",G79=""),"Não concluído",IF(G79&lt;=F79,"Conforme","Não conforme")))</x:f>
      </x:c>
      <x:c r="Z79" s="127" t="str">
        <x:f>IF(A79="","",IF(OR(P79="",Q79="",R79="",S79=""),"Não concluído",IF(AND(R79&lt;=P79,S79&lt;&gt;""),"Conforme","Não conforme")))</x:f>
      </x:c>
      <x:c r="AA79" s="127" t="str">
        <x:f>IF(A79="","",IF(OR(T79="",U79=""),"Não concluído",IF(U79&gt;R79,"Não conforme",IF(V79="Não","Com ressalvas",IF(AND(W79="Sim",X79&lt;&gt;"Sim"),"Não conforme","Conforme")))))</x:f>
      </x:c>
      <x:c r="AB79" s="127" t="str">
        <x:f>IF(A79="","",IF(OR(Y79="Não conforme",Z79="Não conforme",AA79="Não conforme"),"Não conforme",IF(OR(Y79="Não concluído",Z79="Não concluído",AA79="Não concluído"),"Não concluído",IF(OR(Y79="Com ressalvas",Z79="Com ressalvas",AA79="Com ressalvas"),"Com ressalvas","Conforme"))))</x:f>
      </x:c>
    </x:row>
    <x:row r="80">
      <x:c r="A80" s="118"/>
      <x:c r="B80" s="118"/>
      <x:c r="C80" s="118"/>
      <x:c r="D80" s="118"/>
      <x:c r="E80" s="118"/>
      <x:c r="F80" s="120"/>
      <x:c r="G80" s="120"/>
      <x:c r="H80" s="118"/>
      <x:c r="I80" s="118"/>
      <x:c r="J80" s="118"/>
      <x:c r="K80" s="118"/>
      <x:c r="L80" s="118"/>
      <x:c r="M80" s="118"/>
      <x:c r="N80" s="122"/>
      <x:c r="O80" s="122"/>
      <x:c r="P80" s="129" t="str">
        <x:f>IF(A80="","",N80-O80)</x:f>
      </x:c>
      <x:c r="Q80" s="120"/>
      <x:c r="R80" s="122"/>
      <x:c r="S80" s="118"/>
      <x:c r="T80" s="120"/>
      <x:c r="U80" s="122"/>
      <x:c r="V80" s="118"/>
      <x:c r="W80" s="118"/>
      <x:c r="X80" s="118"/>
      <x:c r="Y80" s="127" t="str">
        <x:f>IF(A80="","",IF(OR(F80="",G80=""),"Não concluído",IF(G80&lt;=F80,"Conforme","Não conforme")))</x:f>
      </x:c>
      <x:c r="Z80" s="127" t="str">
        <x:f>IF(A80="","",IF(OR(P80="",Q80="",R80="",S80=""),"Não concluído",IF(AND(R80&lt;=P80,S80&lt;&gt;""),"Conforme","Não conforme")))</x:f>
      </x:c>
      <x:c r="AA80" s="127" t="str">
        <x:f>IF(A80="","",IF(OR(T80="",U80=""),"Não concluído",IF(U80&gt;R80,"Não conforme",IF(V80="Não","Com ressalvas",IF(AND(W80="Sim",X80&lt;&gt;"Sim"),"Não conforme","Conforme")))))</x:f>
      </x:c>
      <x:c r="AB80" s="127" t="str">
        <x:f>IF(A80="","",IF(OR(Y80="Não conforme",Z80="Não conforme",AA80="Não conforme"),"Não conforme",IF(OR(Y80="Não concluído",Z80="Não concluído",AA80="Não concluído"),"Não concluído",IF(OR(Y80="Com ressalvas",Z80="Com ressalvas",AA80="Com ressalvas"),"Com ressalvas","Conforme"))))</x:f>
      </x:c>
    </x:row>
    <x:row r="81">
      <x:c r="A81" s="118"/>
      <x:c r="B81" s="118"/>
      <x:c r="C81" s="118"/>
      <x:c r="D81" s="118"/>
      <x:c r="E81" s="118"/>
      <x:c r="F81" s="120"/>
      <x:c r="G81" s="120"/>
      <x:c r="H81" s="118"/>
      <x:c r="I81" s="118"/>
      <x:c r="J81" s="118"/>
      <x:c r="K81" s="118"/>
      <x:c r="L81" s="118"/>
      <x:c r="M81" s="118"/>
      <x:c r="N81" s="122"/>
      <x:c r="O81" s="122"/>
      <x:c r="P81" s="129" t="str">
        <x:f>IF(A81="","",N81-O81)</x:f>
      </x:c>
      <x:c r="Q81" s="120"/>
      <x:c r="R81" s="122"/>
      <x:c r="S81" s="118"/>
      <x:c r="T81" s="120"/>
      <x:c r="U81" s="122"/>
      <x:c r="V81" s="118"/>
      <x:c r="W81" s="118"/>
      <x:c r="X81" s="118"/>
      <x:c r="Y81" s="127" t="str">
        <x:f>IF(A81="","",IF(OR(F81="",G81=""),"Não concluído",IF(G81&lt;=F81,"Conforme","Não conforme")))</x:f>
      </x:c>
      <x:c r="Z81" s="127" t="str">
        <x:f>IF(A81="","",IF(OR(P81="",Q81="",R81="",S81=""),"Não concluído",IF(AND(R81&lt;=P81,S81&lt;&gt;""),"Conforme","Não conforme")))</x:f>
      </x:c>
      <x:c r="AA81" s="127" t="str">
        <x:f>IF(A81="","",IF(OR(T81="",U81=""),"Não concluído",IF(U81&gt;R81,"Não conforme",IF(V81="Não","Com ressalvas",IF(AND(W81="Sim",X81&lt;&gt;"Sim"),"Não conforme","Conforme")))))</x:f>
      </x:c>
      <x:c r="AB81" s="127" t="str">
        <x:f>IF(A81="","",IF(OR(Y81="Não conforme",Z81="Não conforme",AA81="Não conforme"),"Não conforme",IF(OR(Y81="Não concluído",Z81="Não concluído",AA81="Não concluído"),"Não concluído",IF(OR(Y81="Com ressalvas",Z81="Com ressalvas",AA81="Com ressalvas"),"Com ressalvas","Conforme"))))</x:f>
      </x:c>
    </x:row>
    <x:row r="82">
      <x:c r="A82" s="118"/>
      <x:c r="B82" s="118"/>
      <x:c r="C82" s="118"/>
      <x:c r="D82" s="118"/>
      <x:c r="E82" s="118"/>
      <x:c r="F82" s="120"/>
      <x:c r="G82" s="120"/>
      <x:c r="H82" s="118"/>
      <x:c r="I82" s="118"/>
      <x:c r="J82" s="118"/>
      <x:c r="K82" s="118"/>
      <x:c r="L82" s="118"/>
      <x:c r="M82" s="118"/>
      <x:c r="N82" s="122"/>
      <x:c r="O82" s="122"/>
      <x:c r="P82" s="129" t="str">
        <x:f>IF(A82="","",N82-O82)</x:f>
      </x:c>
      <x:c r="Q82" s="120"/>
      <x:c r="R82" s="122"/>
      <x:c r="S82" s="118"/>
      <x:c r="T82" s="120"/>
      <x:c r="U82" s="122"/>
      <x:c r="V82" s="118"/>
      <x:c r="W82" s="118"/>
      <x:c r="X82" s="118"/>
      <x:c r="Y82" s="127" t="str">
        <x:f>IF(A82="","",IF(OR(F82="",G82=""),"Não concluído",IF(G82&lt;=F82,"Conforme","Não conforme")))</x:f>
      </x:c>
      <x:c r="Z82" s="127" t="str">
        <x:f>IF(A82="","",IF(OR(P82="",Q82="",R82="",S82=""),"Não concluído",IF(AND(R82&lt;=P82,S82&lt;&gt;""),"Conforme","Não conforme")))</x:f>
      </x:c>
      <x:c r="AA82" s="127" t="str">
        <x:f>IF(A82="","",IF(OR(T82="",U82=""),"Não concluído",IF(U82&gt;R82,"Não conforme",IF(V82="Não","Com ressalvas",IF(AND(W82="Sim",X82&lt;&gt;"Sim"),"Não conforme","Conforme")))))</x:f>
      </x:c>
      <x:c r="AB82" s="127" t="str">
        <x:f>IF(A82="","",IF(OR(Y82="Não conforme",Z82="Não conforme",AA82="Não conforme"),"Não conforme",IF(OR(Y82="Não concluído",Z82="Não concluído",AA82="Não concluído"),"Não concluído",IF(OR(Y82="Com ressalvas",Z82="Com ressalvas",AA82="Com ressalvas"),"Com ressalvas","Conforme"))))</x:f>
      </x:c>
    </x:row>
    <x:row r="83">
      <x:c r="A83" s="118"/>
      <x:c r="B83" s="118"/>
      <x:c r="C83" s="118"/>
      <x:c r="D83" s="118"/>
      <x:c r="E83" s="118"/>
      <x:c r="F83" s="120"/>
      <x:c r="G83" s="120"/>
      <x:c r="H83" s="118"/>
      <x:c r="I83" s="118"/>
      <x:c r="J83" s="118"/>
      <x:c r="K83" s="118"/>
      <x:c r="L83" s="118"/>
      <x:c r="M83" s="118"/>
      <x:c r="N83" s="122"/>
      <x:c r="O83" s="122"/>
      <x:c r="P83" s="129" t="str">
        <x:f>IF(A83="","",N83-O83)</x:f>
      </x:c>
      <x:c r="Q83" s="120"/>
      <x:c r="R83" s="122"/>
      <x:c r="S83" s="118"/>
      <x:c r="T83" s="120"/>
      <x:c r="U83" s="122"/>
      <x:c r="V83" s="118"/>
      <x:c r="W83" s="118"/>
      <x:c r="X83" s="118"/>
      <x:c r="Y83" s="127" t="str">
        <x:f>IF(A83="","",IF(OR(F83="",G83=""),"Não concluído",IF(G83&lt;=F83,"Conforme","Não conforme")))</x:f>
      </x:c>
      <x:c r="Z83" s="127" t="str">
        <x:f>IF(A83="","",IF(OR(P83="",Q83="",R83="",S83=""),"Não concluído",IF(AND(R83&lt;=P83,S83&lt;&gt;""),"Conforme","Não conforme")))</x:f>
      </x:c>
      <x:c r="AA83" s="127" t="str">
        <x:f>IF(A83="","",IF(OR(T83="",U83=""),"Não concluído",IF(U83&gt;R83,"Não conforme",IF(V83="Não","Com ressalvas",IF(AND(W83="Sim",X83&lt;&gt;"Sim"),"Não conforme","Conforme")))))</x:f>
      </x:c>
      <x:c r="AB83" s="127" t="str">
        <x:f>IF(A83="","",IF(OR(Y83="Não conforme",Z83="Não conforme",AA83="Não conforme"),"Não conforme",IF(OR(Y83="Não concluído",Z83="Não concluído",AA83="Não concluído"),"Não concluído",IF(OR(Y83="Com ressalvas",Z83="Com ressalvas",AA83="Com ressalvas"),"Com ressalvas","Conforme"))))</x:f>
      </x:c>
    </x:row>
    <x:row r="84">
      <x:c r="A84" s="118"/>
      <x:c r="B84" s="118"/>
      <x:c r="C84" s="118"/>
      <x:c r="D84" s="118"/>
      <x:c r="E84" s="118"/>
      <x:c r="F84" s="120"/>
      <x:c r="G84" s="120"/>
      <x:c r="H84" s="118"/>
      <x:c r="I84" s="118"/>
      <x:c r="J84" s="118"/>
      <x:c r="K84" s="118"/>
      <x:c r="L84" s="118"/>
      <x:c r="M84" s="118"/>
      <x:c r="N84" s="122"/>
      <x:c r="O84" s="122"/>
      <x:c r="P84" s="129" t="str">
        <x:f>IF(A84="","",N84-O84)</x:f>
      </x:c>
      <x:c r="Q84" s="120"/>
      <x:c r="R84" s="122"/>
      <x:c r="S84" s="118"/>
      <x:c r="T84" s="120"/>
      <x:c r="U84" s="122"/>
      <x:c r="V84" s="118"/>
      <x:c r="W84" s="118"/>
      <x:c r="X84" s="118"/>
      <x:c r="Y84" s="127" t="str">
        <x:f>IF(A84="","",IF(OR(F84="",G84=""),"Não concluído",IF(G84&lt;=F84,"Conforme","Não conforme")))</x:f>
      </x:c>
      <x:c r="Z84" s="127" t="str">
        <x:f>IF(A84="","",IF(OR(P84="",Q84="",R84="",S84=""),"Não concluído",IF(AND(R84&lt;=P84,S84&lt;&gt;""),"Conforme","Não conforme")))</x:f>
      </x:c>
      <x:c r="AA84" s="127" t="str">
        <x:f>IF(A84="","",IF(OR(T84="",U84=""),"Não concluído",IF(U84&gt;R84,"Não conforme",IF(V84="Não","Com ressalvas",IF(AND(W84="Sim",X84&lt;&gt;"Sim"),"Não conforme","Conforme")))))</x:f>
      </x:c>
      <x:c r="AB84" s="127" t="str">
        <x:f>IF(A84="","",IF(OR(Y84="Não conforme",Z84="Não conforme",AA84="Não conforme"),"Não conforme",IF(OR(Y84="Não concluído",Z84="Não concluído",AA84="Não concluído"),"Não concluído",IF(OR(Y84="Com ressalvas",Z84="Com ressalvas",AA84="Com ressalvas"),"Com ressalvas","Conforme"))))</x:f>
      </x:c>
    </x:row>
    <x:row r="85">
      <x:c r="A85" s="118"/>
      <x:c r="B85" s="118"/>
      <x:c r="C85" s="118"/>
      <x:c r="D85" s="118"/>
      <x:c r="E85" s="118"/>
      <x:c r="F85" s="120"/>
      <x:c r="G85" s="120"/>
      <x:c r="H85" s="118"/>
      <x:c r="I85" s="118"/>
      <x:c r="J85" s="118"/>
      <x:c r="K85" s="118"/>
      <x:c r="L85" s="118"/>
      <x:c r="M85" s="118"/>
      <x:c r="N85" s="122"/>
      <x:c r="O85" s="122"/>
      <x:c r="P85" s="129" t="str">
        <x:f>IF(A85="","",N85-O85)</x:f>
      </x:c>
      <x:c r="Q85" s="120"/>
      <x:c r="R85" s="122"/>
      <x:c r="S85" s="118"/>
      <x:c r="T85" s="120"/>
      <x:c r="U85" s="122"/>
      <x:c r="V85" s="118"/>
      <x:c r="W85" s="118"/>
      <x:c r="X85" s="118"/>
      <x:c r="Y85" s="127" t="str">
        <x:f>IF(A85="","",IF(OR(F85="",G85=""),"Não concluído",IF(G85&lt;=F85,"Conforme","Não conforme")))</x:f>
      </x:c>
      <x:c r="Z85" s="127" t="str">
        <x:f>IF(A85="","",IF(OR(P85="",Q85="",R85="",S85=""),"Não concluído",IF(AND(R85&lt;=P85,S85&lt;&gt;""),"Conforme","Não conforme")))</x:f>
      </x:c>
      <x:c r="AA85" s="127" t="str">
        <x:f>IF(A85="","",IF(OR(T85="",U85=""),"Não concluído",IF(U85&gt;R85,"Não conforme",IF(V85="Não","Com ressalvas",IF(AND(W85="Sim",X85&lt;&gt;"Sim"),"Não conforme","Conforme")))))</x:f>
      </x:c>
      <x:c r="AB85" s="127" t="str">
        <x:f>IF(A85="","",IF(OR(Y85="Não conforme",Z85="Não conforme",AA85="Não conforme"),"Não conforme",IF(OR(Y85="Não concluído",Z85="Não concluído",AA85="Não concluído"),"Não concluído",IF(OR(Y85="Com ressalvas",Z85="Com ressalvas",AA85="Com ressalvas"),"Com ressalvas","Conforme"))))</x:f>
      </x:c>
    </x:row>
    <x:row r="86">
      <x:c r="A86" s="118"/>
      <x:c r="B86" s="118"/>
      <x:c r="C86" s="118"/>
      <x:c r="D86" s="118"/>
      <x:c r="E86" s="118"/>
      <x:c r="F86" s="120"/>
      <x:c r="G86" s="120"/>
      <x:c r="H86" s="118"/>
      <x:c r="I86" s="118"/>
      <x:c r="J86" s="118"/>
      <x:c r="K86" s="118"/>
      <x:c r="L86" s="118"/>
      <x:c r="M86" s="118"/>
      <x:c r="N86" s="122"/>
      <x:c r="O86" s="122"/>
      <x:c r="P86" s="129" t="str">
        <x:f>IF(A86="","",N86-O86)</x:f>
      </x:c>
      <x:c r="Q86" s="120"/>
      <x:c r="R86" s="122"/>
      <x:c r="S86" s="118"/>
      <x:c r="T86" s="120"/>
      <x:c r="U86" s="122"/>
      <x:c r="V86" s="118"/>
      <x:c r="W86" s="118"/>
      <x:c r="X86" s="118"/>
      <x:c r="Y86" s="127" t="str">
        <x:f>IF(A86="","",IF(OR(F86="",G86=""),"Não concluído",IF(G86&lt;=F86,"Conforme","Não conforme")))</x:f>
      </x:c>
      <x:c r="Z86" s="127" t="str">
        <x:f>IF(A86="","",IF(OR(P86="",Q86="",R86="",S86=""),"Não concluído",IF(AND(R86&lt;=P86,S86&lt;&gt;""),"Conforme","Não conforme")))</x:f>
      </x:c>
      <x:c r="AA86" s="127" t="str">
        <x:f>IF(A86="","",IF(OR(T86="",U86=""),"Não concluído",IF(U86&gt;R86,"Não conforme",IF(V86="Não","Com ressalvas",IF(AND(W86="Sim",X86&lt;&gt;"Sim"),"Não conforme","Conforme")))))</x:f>
      </x:c>
      <x:c r="AB86" s="127" t="str">
        <x:f>IF(A86="","",IF(OR(Y86="Não conforme",Z86="Não conforme",AA86="Não conforme"),"Não conforme",IF(OR(Y86="Não concluído",Z86="Não concluído",AA86="Não concluído"),"Não concluído",IF(OR(Y86="Com ressalvas",Z86="Com ressalvas",AA86="Com ressalvas"),"Com ressalvas","Conforme"))))</x:f>
      </x:c>
    </x:row>
    <x:row r="87">
      <x:c r="A87" s="118"/>
      <x:c r="B87" s="118"/>
      <x:c r="C87" s="118"/>
      <x:c r="D87" s="118"/>
      <x:c r="E87" s="118"/>
      <x:c r="F87" s="120"/>
      <x:c r="G87" s="120"/>
      <x:c r="H87" s="118"/>
      <x:c r="I87" s="118"/>
      <x:c r="J87" s="118"/>
      <x:c r="K87" s="118"/>
      <x:c r="L87" s="118"/>
      <x:c r="M87" s="118"/>
      <x:c r="N87" s="122"/>
      <x:c r="O87" s="122"/>
      <x:c r="P87" s="129" t="str">
        <x:f>IF(A87="","",N87-O87)</x:f>
      </x:c>
      <x:c r="Q87" s="120"/>
      <x:c r="R87" s="122"/>
      <x:c r="S87" s="118"/>
      <x:c r="T87" s="120"/>
      <x:c r="U87" s="122"/>
      <x:c r="V87" s="118"/>
      <x:c r="W87" s="118"/>
      <x:c r="X87" s="118"/>
      <x:c r="Y87" s="127" t="str">
        <x:f>IF(A87="","",IF(OR(F87="",G87=""),"Não concluído",IF(G87&lt;=F87,"Conforme","Não conforme")))</x:f>
      </x:c>
      <x:c r="Z87" s="127" t="str">
        <x:f>IF(A87="","",IF(OR(P87="",Q87="",R87="",S87=""),"Não concluído",IF(AND(R87&lt;=P87,S87&lt;&gt;""),"Conforme","Não conforme")))</x:f>
      </x:c>
      <x:c r="AA87" s="127" t="str">
        <x:f>IF(A87="","",IF(OR(T87="",U87=""),"Não concluído",IF(U87&gt;R87,"Não conforme",IF(V87="Não","Com ressalvas",IF(AND(W87="Sim",X87&lt;&gt;"Sim"),"Não conforme","Conforme")))))</x:f>
      </x:c>
      <x:c r="AB87" s="127" t="str">
        <x:f>IF(A87="","",IF(OR(Y87="Não conforme",Z87="Não conforme",AA87="Não conforme"),"Não conforme",IF(OR(Y87="Não concluído",Z87="Não concluído",AA87="Não concluído"),"Não concluído",IF(OR(Y87="Com ressalvas",Z87="Com ressalvas",AA87="Com ressalvas"),"Com ressalvas","Conforme"))))</x:f>
      </x:c>
    </x:row>
    <x:row r="88">
      <x:c r="A88" s="118"/>
      <x:c r="B88" s="118"/>
      <x:c r="C88" s="118"/>
      <x:c r="D88" s="118"/>
      <x:c r="E88" s="118"/>
      <x:c r="F88" s="120"/>
      <x:c r="G88" s="120"/>
      <x:c r="H88" s="118"/>
      <x:c r="I88" s="118"/>
      <x:c r="J88" s="118"/>
      <x:c r="K88" s="118"/>
      <x:c r="L88" s="118"/>
      <x:c r="M88" s="118"/>
      <x:c r="N88" s="122"/>
      <x:c r="O88" s="122"/>
      <x:c r="P88" s="129" t="str">
        <x:f>IF(A88="","",N88-O88)</x:f>
      </x:c>
      <x:c r="Q88" s="120"/>
      <x:c r="R88" s="122"/>
      <x:c r="S88" s="118"/>
      <x:c r="T88" s="120"/>
      <x:c r="U88" s="122"/>
      <x:c r="V88" s="118"/>
      <x:c r="W88" s="118"/>
      <x:c r="X88" s="118"/>
      <x:c r="Y88" s="127" t="str">
        <x:f>IF(A88="","",IF(OR(F88="",G88=""),"Não concluído",IF(G88&lt;=F88,"Conforme","Não conforme")))</x:f>
      </x:c>
      <x:c r="Z88" s="127" t="str">
        <x:f>IF(A88="","",IF(OR(P88="",Q88="",R88="",S88=""),"Não concluído",IF(AND(R88&lt;=P88,S88&lt;&gt;""),"Conforme","Não conforme")))</x:f>
      </x:c>
      <x:c r="AA88" s="127" t="str">
        <x:f>IF(A88="","",IF(OR(T88="",U88=""),"Não concluído",IF(U88&gt;R88,"Não conforme",IF(V88="Não","Com ressalvas",IF(AND(W88="Sim",X88&lt;&gt;"Sim"),"Não conforme","Conforme")))))</x:f>
      </x:c>
      <x:c r="AB88" s="127" t="str">
        <x:f>IF(A88="","",IF(OR(Y88="Não conforme",Z88="Não conforme",AA88="Não conforme"),"Não conforme",IF(OR(Y88="Não concluído",Z88="Não concluído",AA88="Não concluído"),"Não concluído",IF(OR(Y88="Com ressalvas",Z88="Com ressalvas",AA88="Com ressalvas"),"Com ressalvas","Conforme"))))</x:f>
      </x:c>
    </x:row>
    <x:row r="89">
      <x:c r="A89" s="118"/>
      <x:c r="B89" s="118"/>
      <x:c r="C89" s="118"/>
      <x:c r="D89" s="118"/>
      <x:c r="E89" s="118"/>
      <x:c r="F89" s="120"/>
      <x:c r="G89" s="120"/>
      <x:c r="H89" s="118"/>
      <x:c r="I89" s="118"/>
      <x:c r="J89" s="118"/>
      <x:c r="K89" s="118"/>
      <x:c r="L89" s="118"/>
      <x:c r="M89" s="118"/>
      <x:c r="N89" s="122"/>
      <x:c r="O89" s="122"/>
      <x:c r="P89" s="129" t="str">
        <x:f>IF(A89="","",N89-O89)</x:f>
      </x:c>
      <x:c r="Q89" s="120"/>
      <x:c r="R89" s="122"/>
      <x:c r="S89" s="118"/>
      <x:c r="T89" s="120"/>
      <x:c r="U89" s="122"/>
      <x:c r="V89" s="118"/>
      <x:c r="W89" s="118"/>
      <x:c r="X89" s="118"/>
      <x:c r="Y89" s="127" t="str">
        <x:f>IF(A89="","",IF(OR(F89="",G89=""),"Não concluído",IF(G89&lt;=F89,"Conforme","Não conforme")))</x:f>
      </x:c>
      <x:c r="Z89" s="127" t="str">
        <x:f>IF(A89="","",IF(OR(P89="",Q89="",R89="",S89=""),"Não concluído",IF(AND(R89&lt;=P89,S89&lt;&gt;""),"Conforme","Não conforme")))</x:f>
      </x:c>
      <x:c r="AA89" s="127" t="str">
        <x:f>IF(A89="","",IF(OR(T89="",U89=""),"Não concluído",IF(U89&gt;R89,"Não conforme",IF(V89="Não","Com ressalvas",IF(AND(W89="Sim",X89&lt;&gt;"Sim"),"Não conforme","Conforme")))))</x:f>
      </x:c>
      <x:c r="AB89" s="127" t="str">
        <x:f>IF(A89="","",IF(OR(Y89="Não conforme",Z89="Não conforme",AA89="Não conforme"),"Não conforme",IF(OR(Y89="Não concluído",Z89="Não concluído",AA89="Não concluído"),"Não concluído",IF(OR(Y89="Com ressalvas",Z89="Com ressalvas",AA89="Com ressalvas"),"Com ressalvas","Conforme"))))</x:f>
      </x:c>
    </x:row>
    <x:row r="90">
      <x:c r="A90" s="118"/>
      <x:c r="B90" s="118"/>
      <x:c r="C90" s="118"/>
      <x:c r="D90" s="118"/>
      <x:c r="E90" s="118"/>
      <x:c r="F90" s="120"/>
      <x:c r="G90" s="120"/>
      <x:c r="H90" s="118"/>
      <x:c r="I90" s="118"/>
      <x:c r="J90" s="118"/>
      <x:c r="K90" s="118"/>
      <x:c r="L90" s="118"/>
      <x:c r="M90" s="118"/>
      <x:c r="N90" s="122"/>
      <x:c r="O90" s="122"/>
      <x:c r="P90" s="129" t="str">
        <x:f>IF(A90="","",N90-O90)</x:f>
      </x:c>
      <x:c r="Q90" s="120"/>
      <x:c r="R90" s="122"/>
      <x:c r="S90" s="118"/>
      <x:c r="T90" s="120"/>
      <x:c r="U90" s="122"/>
      <x:c r="V90" s="118"/>
      <x:c r="W90" s="118"/>
      <x:c r="X90" s="118"/>
      <x:c r="Y90" s="127" t="str">
        <x:f>IF(A90="","",IF(OR(F90="",G90=""),"Não concluído",IF(G90&lt;=F90,"Conforme","Não conforme")))</x:f>
      </x:c>
      <x:c r="Z90" s="127" t="str">
        <x:f>IF(A90="","",IF(OR(P90="",Q90="",R90="",S90=""),"Não concluído",IF(AND(R90&lt;=P90,S90&lt;&gt;""),"Conforme","Não conforme")))</x:f>
      </x:c>
      <x:c r="AA90" s="127" t="str">
        <x:f>IF(A90="","",IF(OR(T90="",U90=""),"Não concluído",IF(U90&gt;R90,"Não conforme",IF(V90="Não","Com ressalvas",IF(AND(W90="Sim",X90&lt;&gt;"Sim"),"Não conforme","Conforme")))))</x:f>
      </x:c>
      <x:c r="AB90" s="127" t="str">
        <x:f>IF(A90="","",IF(OR(Y90="Não conforme",Z90="Não conforme",AA90="Não conforme"),"Não conforme",IF(OR(Y90="Não concluído",Z90="Não concluído",AA90="Não concluído"),"Não concluído",IF(OR(Y90="Com ressalvas",Z90="Com ressalvas",AA90="Com ressalvas"),"Com ressalvas","Conforme"))))</x:f>
      </x:c>
    </x:row>
    <x:row r="91">
      <x:c r="A91" s="118"/>
      <x:c r="B91" s="118"/>
      <x:c r="C91" s="118"/>
      <x:c r="D91" s="118"/>
      <x:c r="E91" s="118"/>
      <x:c r="F91" s="120"/>
      <x:c r="G91" s="120"/>
      <x:c r="H91" s="118"/>
      <x:c r="I91" s="118"/>
      <x:c r="J91" s="118"/>
      <x:c r="K91" s="118"/>
      <x:c r="L91" s="118"/>
      <x:c r="M91" s="118"/>
      <x:c r="N91" s="122"/>
      <x:c r="O91" s="122"/>
      <x:c r="P91" s="129" t="str">
        <x:f>IF(A91="","",N91-O91)</x:f>
      </x:c>
      <x:c r="Q91" s="120"/>
      <x:c r="R91" s="122"/>
      <x:c r="S91" s="118"/>
      <x:c r="T91" s="120"/>
      <x:c r="U91" s="122"/>
      <x:c r="V91" s="118"/>
      <x:c r="W91" s="118"/>
      <x:c r="X91" s="118"/>
      <x:c r="Y91" s="127" t="str">
        <x:f>IF(A91="","",IF(OR(F91="",G91=""),"Não concluído",IF(G91&lt;=F91,"Conforme","Não conforme")))</x:f>
      </x:c>
      <x:c r="Z91" s="127" t="str">
        <x:f>IF(A91="","",IF(OR(P91="",Q91="",R91="",S91=""),"Não concluído",IF(AND(R91&lt;=P91,S91&lt;&gt;""),"Conforme","Não conforme")))</x:f>
      </x:c>
      <x:c r="AA91" s="127" t="str">
        <x:f>IF(A91="","",IF(OR(T91="",U91=""),"Não concluído",IF(U91&gt;R91,"Não conforme",IF(V91="Não","Com ressalvas",IF(AND(W91="Sim",X91&lt;&gt;"Sim"),"Não conforme","Conforme")))))</x:f>
      </x:c>
      <x:c r="AB91" s="127" t="str">
        <x:f>IF(A91="","",IF(OR(Y91="Não conforme",Z91="Não conforme",AA91="Não conforme"),"Não conforme",IF(OR(Y91="Não concluído",Z91="Não concluído",AA91="Não concluído"),"Não concluído",IF(OR(Y91="Com ressalvas",Z91="Com ressalvas",AA91="Com ressalvas"),"Com ressalvas","Conforme"))))</x:f>
      </x:c>
    </x:row>
    <x:row r="92">
      <x:c r="A92" s="118"/>
      <x:c r="B92" s="118"/>
      <x:c r="C92" s="118"/>
      <x:c r="D92" s="118"/>
      <x:c r="E92" s="118"/>
      <x:c r="F92" s="120"/>
      <x:c r="G92" s="120"/>
      <x:c r="H92" s="118"/>
      <x:c r="I92" s="118"/>
      <x:c r="J92" s="118"/>
      <x:c r="K92" s="118"/>
      <x:c r="L92" s="118"/>
      <x:c r="M92" s="118"/>
      <x:c r="N92" s="122"/>
      <x:c r="O92" s="122"/>
      <x:c r="P92" s="129" t="str">
        <x:f>IF(A92="","",N92-O92)</x:f>
      </x:c>
      <x:c r="Q92" s="120"/>
      <x:c r="R92" s="122"/>
      <x:c r="S92" s="118"/>
      <x:c r="T92" s="120"/>
      <x:c r="U92" s="122"/>
      <x:c r="V92" s="118"/>
      <x:c r="W92" s="118"/>
      <x:c r="X92" s="118"/>
      <x:c r="Y92" s="127" t="str">
        <x:f>IF(A92="","",IF(OR(F92="",G92=""),"Não concluído",IF(G92&lt;=F92,"Conforme","Não conforme")))</x:f>
      </x:c>
      <x:c r="Z92" s="127" t="str">
        <x:f>IF(A92="","",IF(OR(P92="",Q92="",R92="",S92=""),"Não concluído",IF(AND(R92&lt;=P92,S92&lt;&gt;""),"Conforme","Não conforme")))</x:f>
      </x:c>
      <x:c r="AA92" s="127" t="str">
        <x:f>IF(A92="","",IF(OR(T92="",U92=""),"Não concluído",IF(U92&gt;R92,"Não conforme",IF(V92="Não","Com ressalvas",IF(AND(W92="Sim",X92&lt;&gt;"Sim"),"Não conforme","Conforme")))))</x:f>
      </x:c>
      <x:c r="AB92" s="127" t="str">
        <x:f>IF(A92="","",IF(OR(Y92="Não conforme",Z92="Não conforme",AA92="Não conforme"),"Não conforme",IF(OR(Y92="Não concluído",Z92="Não concluído",AA92="Não concluído"),"Não concluído",IF(OR(Y92="Com ressalvas",Z92="Com ressalvas",AA92="Com ressalvas"),"Com ressalvas","Conforme"))))</x:f>
      </x:c>
    </x:row>
    <x:row r="93">
      <x:c r="A93" s="118"/>
      <x:c r="B93" s="118"/>
      <x:c r="C93" s="118"/>
      <x:c r="D93" s="118"/>
      <x:c r="E93" s="118"/>
      <x:c r="F93" s="120"/>
      <x:c r="G93" s="120"/>
      <x:c r="H93" s="118"/>
      <x:c r="I93" s="118"/>
      <x:c r="J93" s="118"/>
      <x:c r="K93" s="118"/>
      <x:c r="L93" s="118"/>
      <x:c r="M93" s="118"/>
      <x:c r="N93" s="122"/>
      <x:c r="O93" s="122"/>
      <x:c r="P93" s="129" t="str">
        <x:f>IF(A93="","",N93-O93)</x:f>
      </x:c>
      <x:c r="Q93" s="120"/>
      <x:c r="R93" s="122"/>
      <x:c r="S93" s="118"/>
      <x:c r="T93" s="120"/>
      <x:c r="U93" s="122"/>
      <x:c r="V93" s="118"/>
      <x:c r="W93" s="118"/>
      <x:c r="X93" s="118"/>
      <x:c r="Y93" s="127" t="str">
        <x:f>IF(A93="","",IF(OR(F93="",G93=""),"Não concluído",IF(G93&lt;=F93,"Conforme","Não conforme")))</x:f>
      </x:c>
      <x:c r="Z93" s="127" t="str">
        <x:f>IF(A93="","",IF(OR(P93="",Q93="",R93="",S93=""),"Não concluído",IF(AND(R93&lt;=P93,S93&lt;&gt;""),"Conforme","Não conforme")))</x:f>
      </x:c>
      <x:c r="AA93" s="127" t="str">
        <x:f>IF(A93="","",IF(OR(T93="",U93=""),"Não concluído",IF(U93&gt;R93,"Não conforme",IF(V93="Não","Com ressalvas",IF(AND(W93="Sim",X93&lt;&gt;"Sim"),"Não conforme","Conforme")))))</x:f>
      </x:c>
      <x:c r="AB93" s="127" t="str">
        <x:f>IF(A93="","",IF(OR(Y93="Não conforme",Z93="Não conforme",AA93="Não conforme"),"Não conforme",IF(OR(Y93="Não concluído",Z93="Não concluído",AA93="Não concluído"),"Não concluído",IF(OR(Y93="Com ressalvas",Z93="Com ressalvas",AA93="Com ressalvas"),"Com ressalvas","Conforme"))))</x:f>
      </x:c>
    </x:row>
    <x:row r="94">
      <x:c r="A94" s="118"/>
      <x:c r="B94" s="118"/>
      <x:c r="C94" s="118"/>
      <x:c r="D94" s="118"/>
      <x:c r="E94" s="118"/>
      <x:c r="F94" s="120"/>
      <x:c r="G94" s="120"/>
      <x:c r="H94" s="118"/>
      <x:c r="I94" s="118"/>
      <x:c r="J94" s="118"/>
      <x:c r="K94" s="118"/>
      <x:c r="L94" s="118"/>
      <x:c r="M94" s="118"/>
      <x:c r="N94" s="122"/>
      <x:c r="O94" s="122"/>
      <x:c r="P94" s="129" t="str">
        <x:f>IF(A94="","",N94-O94)</x:f>
      </x:c>
      <x:c r="Q94" s="120"/>
      <x:c r="R94" s="122"/>
      <x:c r="S94" s="118"/>
      <x:c r="T94" s="120"/>
      <x:c r="U94" s="122"/>
      <x:c r="V94" s="118"/>
      <x:c r="W94" s="118"/>
      <x:c r="X94" s="118"/>
      <x:c r="Y94" s="127" t="str">
        <x:f>IF(A94="","",IF(OR(F94="",G94=""),"Não concluído",IF(G94&lt;=F94,"Conforme","Não conforme")))</x:f>
      </x:c>
      <x:c r="Z94" s="127" t="str">
        <x:f>IF(A94="","",IF(OR(P94="",Q94="",R94="",S94=""),"Não concluído",IF(AND(R94&lt;=P94,S94&lt;&gt;""),"Conforme","Não conforme")))</x:f>
      </x:c>
      <x:c r="AA94" s="127" t="str">
        <x:f>IF(A94="","",IF(OR(T94="",U94=""),"Não concluído",IF(U94&gt;R94,"Não conforme",IF(V94="Não","Com ressalvas",IF(AND(W94="Sim",X94&lt;&gt;"Sim"),"Não conforme","Conforme")))))</x:f>
      </x:c>
      <x:c r="AB94" s="127" t="str">
        <x:f>IF(A94="","",IF(OR(Y94="Não conforme",Z94="Não conforme",AA94="Não conforme"),"Não conforme",IF(OR(Y94="Não concluído",Z94="Não concluído",AA94="Não concluído"),"Não concluído",IF(OR(Y94="Com ressalvas",Z94="Com ressalvas",AA94="Com ressalvas"),"Com ressalvas","Conforme"))))</x:f>
      </x:c>
    </x:row>
    <x:row r="95">
      <x:c r="A95" s="118"/>
      <x:c r="B95" s="118"/>
      <x:c r="C95" s="118"/>
      <x:c r="D95" s="118"/>
      <x:c r="E95" s="118"/>
      <x:c r="F95" s="120"/>
      <x:c r="G95" s="120"/>
      <x:c r="H95" s="118"/>
      <x:c r="I95" s="118"/>
      <x:c r="J95" s="118"/>
      <x:c r="K95" s="118"/>
      <x:c r="L95" s="118"/>
      <x:c r="M95" s="118"/>
      <x:c r="N95" s="122"/>
      <x:c r="O95" s="122"/>
      <x:c r="P95" s="129" t="str">
        <x:f>IF(A95="","",N95-O95)</x:f>
      </x:c>
      <x:c r="Q95" s="120"/>
      <x:c r="R95" s="122"/>
      <x:c r="S95" s="118"/>
      <x:c r="T95" s="120"/>
      <x:c r="U95" s="122"/>
      <x:c r="V95" s="118"/>
      <x:c r="W95" s="118"/>
      <x:c r="X95" s="118"/>
      <x:c r="Y95" s="127" t="str">
        <x:f>IF(A95="","",IF(OR(F95="",G95=""),"Não concluído",IF(G95&lt;=F95,"Conforme","Não conforme")))</x:f>
      </x:c>
      <x:c r="Z95" s="127" t="str">
        <x:f>IF(A95="","",IF(OR(P95="",Q95="",R95="",S95=""),"Não concluído",IF(AND(R95&lt;=P95,S95&lt;&gt;""),"Conforme","Não conforme")))</x:f>
      </x:c>
      <x:c r="AA95" s="127" t="str">
        <x:f>IF(A95="","",IF(OR(T95="",U95=""),"Não concluído",IF(U95&gt;R95,"Não conforme",IF(V95="Não","Com ressalvas",IF(AND(W95="Sim",X95&lt;&gt;"Sim"),"Não conforme","Conforme")))))</x:f>
      </x:c>
      <x:c r="AB95" s="127" t="str">
        <x:f>IF(A95="","",IF(OR(Y95="Não conforme",Z95="Não conforme",AA95="Não conforme"),"Não conforme",IF(OR(Y95="Não concluído",Z95="Não concluído",AA95="Não concluído"),"Não concluído",IF(OR(Y95="Com ressalvas",Z95="Com ressalvas",AA95="Com ressalvas"),"Com ressalvas","Conforme"))))</x:f>
      </x:c>
    </x:row>
    <x:row r="96">
      <x:c r="A96" s="118"/>
      <x:c r="B96" s="118"/>
      <x:c r="C96" s="118"/>
      <x:c r="D96" s="118"/>
      <x:c r="E96" s="118"/>
      <x:c r="F96" s="120"/>
      <x:c r="G96" s="120"/>
      <x:c r="H96" s="118"/>
      <x:c r="I96" s="118"/>
      <x:c r="J96" s="118"/>
      <x:c r="K96" s="118"/>
      <x:c r="L96" s="118"/>
      <x:c r="M96" s="118"/>
      <x:c r="N96" s="122"/>
      <x:c r="O96" s="122"/>
      <x:c r="P96" s="129" t="str">
        <x:f>IF(A96="","",N96-O96)</x:f>
      </x:c>
      <x:c r="Q96" s="120"/>
      <x:c r="R96" s="122"/>
      <x:c r="S96" s="118"/>
      <x:c r="T96" s="120"/>
      <x:c r="U96" s="122"/>
      <x:c r="V96" s="118"/>
      <x:c r="W96" s="118"/>
      <x:c r="X96" s="118"/>
      <x:c r="Y96" s="127" t="str">
        <x:f>IF(A96="","",IF(OR(F96="",G96=""),"Não concluído",IF(G96&lt;=F96,"Conforme","Não conforme")))</x:f>
      </x:c>
      <x:c r="Z96" s="127" t="str">
        <x:f>IF(A96="","",IF(OR(P96="",Q96="",R96="",S96=""),"Não concluído",IF(AND(R96&lt;=P96,S96&lt;&gt;""),"Conforme","Não conforme")))</x:f>
      </x:c>
      <x:c r="AA96" s="127" t="str">
        <x:f>IF(A96="","",IF(OR(T96="",U96=""),"Não concluído",IF(U96&gt;R96,"Não conforme",IF(V96="Não","Com ressalvas",IF(AND(W96="Sim",X96&lt;&gt;"Sim"),"Não conforme","Conforme")))))</x:f>
      </x:c>
      <x:c r="AB96" s="127" t="str">
        <x:f>IF(A96="","",IF(OR(Y96="Não conforme",Z96="Não conforme",AA96="Não conforme"),"Não conforme",IF(OR(Y96="Não concluído",Z96="Não concluído",AA96="Não concluído"),"Não concluído",IF(OR(Y96="Com ressalvas",Z96="Com ressalvas",AA96="Com ressalvas"),"Com ressalvas","Conforme"))))</x:f>
      </x:c>
    </x:row>
    <x:row r="97">
      <x:c r="A97" s="118"/>
      <x:c r="B97" s="118"/>
      <x:c r="C97" s="118"/>
      <x:c r="D97" s="118"/>
      <x:c r="E97" s="118"/>
      <x:c r="F97" s="120"/>
      <x:c r="G97" s="120"/>
      <x:c r="H97" s="118"/>
      <x:c r="I97" s="118"/>
      <x:c r="J97" s="118"/>
      <x:c r="K97" s="118"/>
      <x:c r="L97" s="118"/>
      <x:c r="M97" s="118"/>
      <x:c r="N97" s="122"/>
      <x:c r="O97" s="122"/>
      <x:c r="P97" s="129" t="str">
        <x:f>IF(A97="","",N97-O97)</x:f>
      </x:c>
      <x:c r="Q97" s="120"/>
      <x:c r="R97" s="122"/>
      <x:c r="S97" s="118"/>
      <x:c r="T97" s="120"/>
      <x:c r="U97" s="122"/>
      <x:c r="V97" s="118"/>
      <x:c r="W97" s="118"/>
      <x:c r="X97" s="118"/>
      <x:c r="Y97" s="127" t="str">
        <x:f>IF(A97="","",IF(OR(F97="",G97=""),"Não concluído",IF(G97&lt;=F97,"Conforme","Não conforme")))</x:f>
      </x:c>
      <x:c r="Z97" s="127" t="str">
        <x:f>IF(A97="","",IF(OR(P97="",Q97="",R97="",S97=""),"Não concluído",IF(AND(R97&lt;=P97,S97&lt;&gt;""),"Conforme","Não conforme")))</x:f>
      </x:c>
      <x:c r="AA97" s="127" t="str">
        <x:f>IF(A97="","",IF(OR(T97="",U97=""),"Não concluído",IF(U97&gt;R97,"Não conforme",IF(V97="Não","Com ressalvas",IF(AND(W97="Sim",X97&lt;&gt;"Sim"),"Não conforme","Conforme")))))</x:f>
      </x:c>
      <x:c r="AB97" s="127" t="str">
        <x:f>IF(A97="","",IF(OR(Y97="Não conforme",Z97="Não conforme",AA97="Não conforme"),"Não conforme",IF(OR(Y97="Não concluído",Z97="Não concluído",AA97="Não concluído"),"Não concluído",IF(OR(Y97="Com ressalvas",Z97="Com ressalvas",AA97="Com ressalvas"),"Com ressalvas","Conforme"))))</x:f>
      </x:c>
    </x:row>
    <x:row r="98">
      <x:c r="A98" s="118"/>
      <x:c r="B98" s="118"/>
      <x:c r="C98" s="118"/>
      <x:c r="D98" s="118"/>
      <x:c r="E98" s="118"/>
      <x:c r="F98" s="120"/>
      <x:c r="G98" s="120"/>
      <x:c r="H98" s="118"/>
      <x:c r="I98" s="118"/>
      <x:c r="J98" s="118"/>
      <x:c r="K98" s="118"/>
      <x:c r="L98" s="118"/>
      <x:c r="M98" s="118"/>
      <x:c r="N98" s="122"/>
      <x:c r="O98" s="122"/>
      <x:c r="P98" s="129" t="str">
        <x:f>IF(A98="","",N98-O98)</x:f>
      </x:c>
      <x:c r="Q98" s="120"/>
      <x:c r="R98" s="122"/>
      <x:c r="S98" s="118"/>
      <x:c r="T98" s="120"/>
      <x:c r="U98" s="122"/>
      <x:c r="V98" s="118"/>
      <x:c r="W98" s="118"/>
      <x:c r="X98" s="118"/>
      <x:c r="Y98" s="127" t="str">
        <x:f>IF(A98="","",IF(OR(F98="",G98=""),"Não concluído",IF(G98&lt;=F98,"Conforme","Não conforme")))</x:f>
      </x:c>
      <x:c r="Z98" s="127" t="str">
        <x:f>IF(A98="","",IF(OR(P98="",Q98="",R98="",S98=""),"Não concluído",IF(AND(R98&lt;=P98,S98&lt;&gt;""),"Conforme","Não conforme")))</x:f>
      </x:c>
      <x:c r="AA98" s="127" t="str">
        <x:f>IF(A98="","",IF(OR(T98="",U98=""),"Não concluído",IF(U98&gt;R98,"Não conforme",IF(V98="Não","Com ressalvas",IF(AND(W98="Sim",X98&lt;&gt;"Sim"),"Não conforme","Conforme")))))</x:f>
      </x:c>
      <x:c r="AB98" s="127" t="str">
        <x:f>IF(A98="","",IF(OR(Y98="Não conforme",Z98="Não conforme",AA98="Não conforme"),"Não conforme",IF(OR(Y98="Não concluído",Z98="Não concluído",AA98="Não concluído"),"Não concluído",IF(OR(Y98="Com ressalvas",Z98="Com ressalvas",AA98="Com ressalvas"),"Com ressalvas","Conforme"))))</x:f>
      </x:c>
    </x:row>
    <x:row r="99">
      <x:c r="A99" s="118"/>
      <x:c r="B99" s="118"/>
      <x:c r="C99" s="118"/>
      <x:c r="D99" s="118"/>
      <x:c r="E99" s="118"/>
      <x:c r="F99" s="120"/>
      <x:c r="G99" s="120"/>
      <x:c r="H99" s="118"/>
      <x:c r="I99" s="118"/>
      <x:c r="J99" s="118"/>
      <x:c r="K99" s="118"/>
      <x:c r="L99" s="118"/>
      <x:c r="M99" s="118"/>
      <x:c r="N99" s="122"/>
      <x:c r="O99" s="122"/>
      <x:c r="P99" s="129" t="str">
        <x:f>IF(A99="","",N99-O99)</x:f>
      </x:c>
      <x:c r="Q99" s="120"/>
      <x:c r="R99" s="122"/>
      <x:c r="S99" s="118"/>
      <x:c r="T99" s="120"/>
      <x:c r="U99" s="122"/>
      <x:c r="V99" s="118"/>
      <x:c r="W99" s="118"/>
      <x:c r="X99" s="118"/>
      <x:c r="Y99" s="127" t="str">
        <x:f>IF(A99="","",IF(OR(F99="",G99=""),"Não concluído",IF(G99&lt;=F99,"Conforme","Não conforme")))</x:f>
      </x:c>
      <x:c r="Z99" s="127" t="str">
        <x:f>IF(A99="","",IF(OR(P99="",Q99="",R99="",S99=""),"Não concluído",IF(AND(R99&lt;=P99,S99&lt;&gt;""),"Conforme","Não conforme")))</x:f>
      </x:c>
      <x:c r="AA99" s="127" t="str">
        <x:f>IF(A99="","",IF(OR(T99="",U99=""),"Não concluído",IF(U99&gt;R99,"Não conforme",IF(V99="Não","Com ressalvas",IF(AND(W99="Sim",X99&lt;&gt;"Sim"),"Não conforme","Conforme")))))</x:f>
      </x:c>
      <x:c r="AB99" s="127" t="str">
        <x:f>IF(A99="","",IF(OR(Y99="Não conforme",Z99="Não conforme",AA99="Não conforme"),"Não conforme",IF(OR(Y99="Não concluído",Z99="Não concluído",AA99="Não concluído"),"Não concluído",IF(OR(Y99="Com ressalvas",Z99="Com ressalvas",AA99="Com ressalvas"),"Com ressalvas","Conforme"))))</x:f>
      </x:c>
    </x:row>
    <x:row r="100">
      <x:c r="A100" s="118"/>
      <x:c r="B100" s="118"/>
      <x:c r="C100" s="118"/>
      <x:c r="D100" s="118"/>
      <x:c r="E100" s="118"/>
      <x:c r="F100" s="120"/>
      <x:c r="G100" s="120"/>
      <x:c r="H100" s="118"/>
      <x:c r="I100" s="118"/>
      <x:c r="J100" s="118"/>
      <x:c r="K100" s="118"/>
      <x:c r="L100" s="118"/>
      <x:c r="M100" s="118"/>
      <x:c r="N100" s="122"/>
      <x:c r="O100" s="122"/>
      <x:c r="P100" s="129" t="str">
        <x:f>IF(A100="","",N100-O100)</x:f>
      </x:c>
      <x:c r="Q100" s="120"/>
      <x:c r="R100" s="122"/>
      <x:c r="S100" s="118"/>
      <x:c r="T100" s="120"/>
      <x:c r="U100" s="122"/>
      <x:c r="V100" s="118"/>
      <x:c r="W100" s="118"/>
      <x:c r="X100" s="118"/>
      <x:c r="Y100" s="127" t="str">
        <x:f>IF(A100="","",IF(OR(F100="",G100=""),"Não concluído",IF(G100&lt;=F100,"Conforme","Não conforme")))</x:f>
      </x:c>
      <x:c r="Z100" s="127" t="str">
        <x:f>IF(A100="","",IF(OR(P100="",Q100="",R100="",S100=""),"Não concluído",IF(AND(R100&lt;=P100,S100&lt;&gt;""),"Conforme","Não conforme")))</x:f>
      </x:c>
      <x:c r="AA100" s="127" t="str">
        <x:f>IF(A100="","",IF(OR(T100="",U100=""),"Não concluído",IF(U100&gt;R100,"Não conforme",IF(V100="Não","Com ressalvas",IF(AND(W100="Sim",X100&lt;&gt;"Sim"),"Não conforme","Conforme")))))</x:f>
      </x:c>
      <x:c r="AB100" s="127" t="str">
        <x:f>IF(A100="","",IF(OR(Y100="Não conforme",Z100="Não conforme",AA100="Não conforme"),"Não conforme",IF(OR(Y100="Não concluído",Z100="Não concluído",AA100="Não concluído"),"Não concluído",IF(OR(Y100="Com ressalvas",Z100="Com ressalvas",AA100="Com ressalvas"),"Com ressalvas","Conforme"))))</x:f>
      </x:c>
    </x:row>
    <x:row r="101">
      <x:c r="A101" s="118"/>
      <x:c r="B101" s="118"/>
      <x:c r="C101" s="118"/>
      <x:c r="D101" s="118"/>
      <x:c r="E101" s="118"/>
      <x:c r="F101" s="120"/>
      <x:c r="G101" s="120"/>
      <x:c r="H101" s="118"/>
      <x:c r="I101" s="118"/>
      <x:c r="J101" s="118"/>
      <x:c r="K101" s="118"/>
      <x:c r="L101" s="118"/>
      <x:c r="M101" s="118"/>
      <x:c r="N101" s="122"/>
      <x:c r="O101" s="122"/>
      <x:c r="P101" s="129" t="str">
        <x:f>IF(A101="","",N101-O101)</x:f>
      </x:c>
      <x:c r="Q101" s="120"/>
      <x:c r="R101" s="122"/>
      <x:c r="S101" s="118"/>
      <x:c r="T101" s="120"/>
      <x:c r="U101" s="122"/>
      <x:c r="V101" s="118"/>
      <x:c r="W101" s="118"/>
      <x:c r="X101" s="118"/>
      <x:c r="Y101" s="127" t="str">
        <x:f>IF(A101="","",IF(OR(F101="",G101=""),"Não concluído",IF(G101&lt;=F101,"Conforme","Não conforme")))</x:f>
      </x:c>
      <x:c r="Z101" s="127" t="str">
        <x:f>IF(A101="","",IF(OR(P101="",Q101="",R101="",S101=""),"Não concluído",IF(AND(R101&lt;=P101,S101&lt;&gt;""),"Conforme","Não conforme")))</x:f>
      </x:c>
      <x:c r="AA101" s="127" t="str">
        <x:f>IF(A101="","",IF(OR(T101="",U101=""),"Não concluído",IF(U101&gt;R101,"Não conforme",IF(V101="Não","Com ressalvas",IF(AND(W101="Sim",X101&lt;&gt;"Sim"),"Não conforme","Conforme")))))</x:f>
      </x:c>
      <x:c r="AB101" s="127" t="str">
        <x:f>IF(A101="","",IF(OR(Y101="Não conforme",Z101="Não conforme",AA101="Não conforme"),"Não conforme",IF(OR(Y101="Não concluído",Z101="Não concluído",AA101="Não concluído"),"Não concluído",IF(OR(Y101="Com ressalvas",Z101="Com ressalvas",AA101="Com ressalvas"),"Com ressalvas","Conforme"))))</x:f>
      </x:c>
    </x:row>
    <x:row r="102">
      <x:c r="A102" s="118"/>
      <x:c r="B102" s="118"/>
      <x:c r="C102" s="118"/>
      <x:c r="D102" s="118"/>
      <x:c r="E102" s="118"/>
      <x:c r="F102" s="120"/>
      <x:c r="G102" s="120"/>
      <x:c r="H102" s="118"/>
      <x:c r="I102" s="118"/>
      <x:c r="J102" s="118"/>
      <x:c r="K102" s="118"/>
      <x:c r="L102" s="118"/>
      <x:c r="M102" s="118"/>
      <x:c r="N102" s="122"/>
      <x:c r="O102" s="122"/>
      <x:c r="P102" s="129" t="str">
        <x:f>IF(A102="","",N102-O102)</x:f>
      </x:c>
      <x:c r="Q102" s="120"/>
      <x:c r="R102" s="122"/>
      <x:c r="S102" s="118"/>
      <x:c r="T102" s="120"/>
      <x:c r="U102" s="122"/>
      <x:c r="V102" s="118"/>
      <x:c r="W102" s="118"/>
      <x:c r="X102" s="118"/>
      <x:c r="Y102" s="127" t="str">
        <x:f>IF(A102="","",IF(OR(F102="",G102=""),"Não concluído",IF(G102&lt;=F102,"Conforme","Não conforme")))</x:f>
      </x:c>
      <x:c r="Z102" s="127" t="str">
        <x:f>IF(A102="","",IF(OR(P102="",Q102="",R102="",S102=""),"Não concluído",IF(AND(R102&lt;=P102,S102&lt;&gt;""),"Conforme","Não conforme")))</x:f>
      </x:c>
      <x:c r="AA102" s="127" t="str">
        <x:f>IF(A102="","",IF(OR(T102="",U102=""),"Não concluído",IF(U102&gt;R102,"Não conforme",IF(V102="Não","Com ressalvas",IF(AND(W102="Sim",X102&lt;&gt;"Sim"),"Não conforme","Conforme")))))</x:f>
      </x:c>
      <x:c r="AB102" s="127" t="str">
        <x:f>IF(A102="","",IF(OR(Y102="Não conforme",Z102="Não conforme",AA102="Não conforme"),"Não conforme",IF(OR(Y102="Não concluído",Z102="Não concluído",AA102="Não concluído"),"Não concluído",IF(OR(Y102="Com ressalvas",Z102="Com ressalvas",AA102="Com ressalvas"),"Com ressalvas","Conforme"))))</x:f>
      </x:c>
    </x:row>
    <x:row r="103">
      <x:c r="A103" s="118"/>
      <x:c r="B103" s="118"/>
      <x:c r="C103" s="118"/>
      <x:c r="D103" s="118"/>
      <x:c r="E103" s="118"/>
      <x:c r="F103" s="120"/>
      <x:c r="G103" s="120"/>
      <x:c r="H103" s="118"/>
      <x:c r="I103" s="118"/>
      <x:c r="J103" s="118"/>
      <x:c r="K103" s="118"/>
      <x:c r="L103" s="118"/>
      <x:c r="M103" s="118"/>
      <x:c r="N103" s="122"/>
      <x:c r="O103" s="122"/>
      <x:c r="P103" s="129" t="str">
        <x:f>IF(A103="","",N103-O103)</x:f>
      </x:c>
      <x:c r="Q103" s="120"/>
      <x:c r="R103" s="122"/>
      <x:c r="S103" s="118"/>
      <x:c r="T103" s="120"/>
      <x:c r="U103" s="122"/>
      <x:c r="V103" s="118"/>
      <x:c r="W103" s="118"/>
      <x:c r="X103" s="118"/>
      <x:c r="Y103" s="127" t="str">
        <x:f>IF(A103="","",IF(OR(F103="",G103=""),"Não concluído",IF(G103&lt;=F103,"Conforme","Não conforme")))</x:f>
      </x:c>
      <x:c r="Z103" s="127" t="str">
        <x:f>IF(A103="","",IF(OR(P103="",Q103="",R103="",S103=""),"Não concluído",IF(AND(R103&lt;=P103,S103&lt;&gt;""),"Conforme","Não conforme")))</x:f>
      </x:c>
      <x:c r="AA103" s="127" t="str">
        <x:f>IF(A103="","",IF(OR(T103="",U103=""),"Não concluído",IF(U103&gt;R103,"Não conforme",IF(V103="Não","Com ressalvas",IF(AND(W103="Sim",X103&lt;&gt;"Sim"),"Não conforme","Conforme")))))</x:f>
      </x:c>
      <x:c r="AB103" s="127" t="str">
        <x:f>IF(A103="","",IF(OR(Y103="Não conforme",Z103="Não conforme",AA103="Não conforme"),"Não conforme",IF(OR(Y103="Não concluído",Z103="Não concluído",AA103="Não concluído"),"Não concluído",IF(OR(Y103="Com ressalvas",Z103="Com ressalvas",AA103="Com ressalvas"),"Com ressalvas","Conforme"))))</x:f>
      </x:c>
    </x:row>
    <x:row r="104">
      <x:c r="A104" s="118"/>
      <x:c r="B104" s="118"/>
      <x:c r="C104" s="118"/>
      <x:c r="D104" s="118"/>
      <x:c r="E104" s="118"/>
      <x:c r="F104" s="120"/>
      <x:c r="G104" s="120"/>
      <x:c r="H104" s="118"/>
      <x:c r="I104" s="118"/>
      <x:c r="J104" s="118"/>
      <x:c r="K104" s="118"/>
      <x:c r="L104" s="118"/>
      <x:c r="M104" s="118"/>
      <x:c r="N104" s="122"/>
      <x:c r="O104" s="122"/>
      <x:c r="P104" s="129" t="str">
        <x:f>IF(A104="","",N104-O104)</x:f>
      </x:c>
      <x:c r="Q104" s="120"/>
      <x:c r="R104" s="122"/>
      <x:c r="S104" s="118"/>
      <x:c r="T104" s="120"/>
      <x:c r="U104" s="122"/>
      <x:c r="V104" s="118"/>
      <x:c r="W104" s="118"/>
      <x:c r="X104" s="118"/>
      <x:c r="Y104" s="127" t="str">
        <x:f>IF(A104="","",IF(OR(F104="",G104=""),"Não concluído",IF(G104&lt;=F104,"Conforme","Não conforme")))</x:f>
      </x:c>
      <x:c r="Z104" s="127" t="str">
        <x:f>IF(A104="","",IF(OR(P104="",Q104="",R104="",S104=""),"Não concluído",IF(AND(R104&lt;=P104,S104&lt;&gt;""),"Conforme","Não conforme")))</x:f>
      </x:c>
      <x:c r="AA104" s="127" t="str">
        <x:f>IF(A104="","",IF(OR(T104="",U104=""),"Não concluído",IF(U104&gt;R104,"Não conforme",IF(V104="Não","Com ressalvas",IF(AND(W104="Sim",X104&lt;&gt;"Sim"),"Não conforme","Conforme")))))</x:f>
      </x:c>
      <x:c r="AB104" s="127" t="str">
        <x:f>IF(A104="","",IF(OR(Y104="Não conforme",Z104="Não conforme",AA104="Não conforme"),"Não conforme",IF(OR(Y104="Não concluído",Z104="Não concluído",AA104="Não concluído"),"Não concluído",IF(OR(Y104="Com ressalvas",Z104="Com ressalvas",AA104="Com ressalvas"),"Com ressalvas","Conforme"))))</x:f>
      </x:c>
    </x:row>
    <x:row r="105">
      <x:c r="A105" s="118"/>
      <x:c r="B105" s="118"/>
      <x:c r="C105" s="118"/>
      <x:c r="D105" s="118"/>
      <x:c r="E105" s="118"/>
      <x:c r="F105" s="120"/>
      <x:c r="G105" s="120"/>
      <x:c r="H105" s="118"/>
      <x:c r="I105" s="118"/>
      <x:c r="J105" s="118"/>
      <x:c r="K105" s="118"/>
      <x:c r="L105" s="118"/>
      <x:c r="M105" s="118"/>
      <x:c r="N105" s="122"/>
      <x:c r="O105" s="122"/>
      <x:c r="P105" s="129" t="str">
        <x:f>IF(A105="","",N105-O105)</x:f>
      </x:c>
      <x:c r="Q105" s="120"/>
      <x:c r="R105" s="122"/>
      <x:c r="S105" s="118"/>
      <x:c r="T105" s="120"/>
      <x:c r="U105" s="122"/>
      <x:c r="V105" s="118"/>
      <x:c r="W105" s="118"/>
      <x:c r="X105" s="118"/>
      <x:c r="Y105" s="127" t="str">
        <x:f>IF(A105="","",IF(OR(F105="",G105=""),"Não concluído",IF(G105&lt;=F105,"Conforme","Não conforme")))</x:f>
      </x:c>
      <x:c r="Z105" s="127" t="str">
        <x:f>IF(A105="","",IF(OR(P105="",Q105="",R105="",S105=""),"Não concluído",IF(AND(R105&lt;=P105,S105&lt;&gt;""),"Conforme","Não conforme")))</x:f>
      </x:c>
      <x:c r="AA105" s="127" t="str">
        <x:f>IF(A105="","",IF(OR(T105="",U105=""),"Não concluído",IF(U105&gt;R105,"Não conforme",IF(V105="Não","Com ressalvas",IF(AND(W105="Sim",X105&lt;&gt;"Sim"),"Não conforme","Conforme")))))</x:f>
      </x:c>
      <x:c r="AB105" s="127" t="str">
        <x:f>IF(A105="","",IF(OR(Y105="Não conforme",Z105="Não conforme",AA105="Não conforme"),"Não conforme",IF(OR(Y105="Não concluído",Z105="Não concluído",AA105="Não concluído"),"Não concluído",IF(OR(Y105="Com ressalvas",Z105="Com ressalvas",AA105="Com ressalvas"),"Com ressalvas","Conforme"))))</x:f>
      </x:c>
    </x:row>
    <x:row r="106">
      <x:c r="A106" s="118"/>
      <x:c r="B106" s="118"/>
      <x:c r="C106" s="118"/>
      <x:c r="D106" s="118"/>
      <x:c r="E106" s="118"/>
      <x:c r="F106" s="120"/>
      <x:c r="G106" s="120"/>
      <x:c r="H106" s="118"/>
      <x:c r="I106" s="118"/>
      <x:c r="J106" s="118"/>
      <x:c r="K106" s="118"/>
      <x:c r="L106" s="118"/>
      <x:c r="M106" s="118"/>
      <x:c r="N106" s="122"/>
      <x:c r="O106" s="122"/>
      <x:c r="P106" s="129" t="str">
        <x:f>IF(A106="","",N106-O106)</x:f>
      </x:c>
      <x:c r="Q106" s="120"/>
      <x:c r="R106" s="122"/>
      <x:c r="S106" s="118"/>
      <x:c r="T106" s="120"/>
      <x:c r="U106" s="122"/>
      <x:c r="V106" s="118"/>
      <x:c r="W106" s="118"/>
      <x:c r="X106" s="118"/>
      <x:c r="Y106" s="127" t="str">
        <x:f>IF(A106="","",IF(OR(F106="",G106=""),"Não concluído",IF(G106&lt;=F106,"Conforme","Não conforme")))</x:f>
      </x:c>
      <x:c r="Z106" s="127" t="str">
        <x:f>IF(A106="","",IF(OR(P106="",Q106="",R106="",S106=""),"Não concluído",IF(AND(R106&lt;=P106,S106&lt;&gt;""),"Conforme","Não conforme")))</x:f>
      </x:c>
      <x:c r="AA106" s="127" t="str">
        <x:f>IF(A106="","",IF(OR(T106="",U106=""),"Não concluído",IF(U106&gt;R106,"Não conforme",IF(V106="Não","Com ressalvas",IF(AND(W106="Sim",X106&lt;&gt;"Sim"),"Não conforme","Conforme")))))</x:f>
      </x:c>
      <x:c r="AB106" s="127" t="str">
        <x:f>IF(A106="","",IF(OR(Y106="Não conforme",Z106="Não conforme",AA106="Não conforme"),"Não conforme",IF(OR(Y106="Não concluído",Z106="Não concluído",AA106="Não concluído"),"Não concluído",IF(OR(Y106="Com ressalvas",Z106="Com ressalvas",AA106="Com ressalvas"),"Com ressalvas","Conforme"))))</x:f>
      </x:c>
    </x:row>
  </x:sheetData>
  <x:mergeCells>
    <x:mergeCell ref="A1:AB2"/>
    <x:mergeCell ref="A4:AB4"/>
  </x:mergeCells>
  <x:conditionalFormatting sqref="Y7:AB106">
    <x:cfRule type="containsText" dxfId="12" priority="1" operator="containsText" text="Não conforme"/>
    <x:cfRule type="containsText" dxfId="13" priority="2" operator="containsText" text="Com ressalvas"/>
    <x:cfRule type="containsText" dxfId="14" priority="3" operator="containsText" text="Conforme"/>
    <x:cfRule type="containsText" dxfId="15" priority="4" operator="containsText" text="Não concluído"/>
  </x:conditionalFormatting>
  <x:dataValidations count="1">
    <x:dataValidation type="list" sqref="V7:X106">
      <x:formula1>"Sim,Não,N/A"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2" hidden="0" customWidth="1"/>
    <x:col min="3" max="3" width="12" hidden="0" customWidth="1"/>
    <x:col min="4" max="4" width="25" hidden="0" customWidth="1"/>
    <x:col min="5" max="5" width="27" hidden="0" customWidth="1"/>
    <x:col min="6" max="6" width="14" hidden="0" customWidth="1"/>
    <x:col min="7" max="7" width="25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9" hidden="0" customWidth="1"/>
    <x:col min="19" max="19" width="18" hidden="0" customWidth="1"/>
    <x:col min="20" max="20" width="18" hidden="0" customWidth="1"/>
    <x:col min="21" max="21" width="18" hidden="0" customWidth="1"/>
    <x:col min="22" max="22" width="34" hidden="0" customWidth="1"/>
    <x:col min="23" max="23" width="25" hidden="0" customWidth="1"/>
    <x:col min="24" max="24" width="25" hidden="0" customWidth="1"/>
    <x:col min="25" max="25" width="25" hidden="0" customWidth="1"/>
    <x:col min="26" max="26" width="44" hidden="0" customWidth="1"/>
  </x:cols>
  <x:sheetData>
    <x:row r="1" ht="34" customHeight="1">
      <x:c r="A1" s="5" t="str">
        <x:v>Q03/Q04 - DISPONIBILIDADE DE CAIXA MENSAL POR FONTE — MAPEAMENTO RGF ANEXO 5</x:v>
      </x:c>
      <x:c r="B1" s="5" t="str">
        <x:v>Q03/Q04 - DISPONIBILIDADE DE CAIXA MENSAL POR FONTE — MAPEAMENTO RGF ANEXO 5</x:v>
      </x:c>
      <x:c r="C1" s="5" t="str">
        <x:v>Q03/Q04 - DISPONIBILIDADE DE CAIXA MENSAL POR FONTE — MAPEAMENTO RGF ANEXO 5</x:v>
      </x:c>
      <x:c r="D1" s="5" t="str">
        <x:v>Q03/Q04 - DISPONIBILIDADE DE CAIXA MENSAL POR FONTE — MAPEAMENTO RGF ANEXO 5</x:v>
      </x:c>
      <x:c r="E1" s="5" t="str">
        <x:v>Q03/Q04 - DISPONIBILIDADE DE CAIXA MENSAL POR FONTE — MAPEAMENTO RGF ANEXO 5</x:v>
      </x:c>
      <x:c r="F1" s="5" t="str">
        <x:v>Q03/Q04 - DISPONIBILIDADE DE CAIXA MENSAL POR FONTE — MAPEAMENTO RGF ANEXO 5</x:v>
      </x:c>
      <x:c r="G1" s="5" t="str">
        <x:v>Q03/Q04 - DISPONIBILIDADE DE CAIXA MENSAL POR FONTE — MAPEAMENTO RGF ANEXO 5</x:v>
      </x:c>
      <x:c r="H1" s="5" t="str">
        <x:v>Q03/Q04 - DISPONIBILIDADE DE CAIXA MENSAL POR FONTE — MAPEAMENTO RGF ANEXO 5</x:v>
      </x:c>
      <x:c r="I1" s="5" t="str">
        <x:v>Q03/Q04 - DISPONIBILIDADE DE CAIXA MENSAL POR FONTE — MAPEAMENTO RGF ANEXO 5</x:v>
      </x:c>
      <x:c r="J1" s="5" t="str">
        <x:v>Q03/Q04 - DISPONIBILIDADE DE CAIXA MENSAL POR FONTE — MAPEAMENTO RGF ANEXO 5</x:v>
      </x:c>
      <x:c r="K1" s="5" t="str">
        <x:v>Q03/Q04 - DISPONIBILIDADE DE CAIXA MENSAL POR FONTE — MAPEAMENTO RGF ANEXO 5</x:v>
      </x:c>
      <x:c r="L1" s="5" t="str">
        <x:v>Q03/Q04 - DISPONIBILIDADE DE CAIXA MENSAL POR FONTE — MAPEAMENTO RGF ANEXO 5</x:v>
      </x:c>
      <x:c r="M1" s="5" t="str">
        <x:v>Q03/Q04 - DISPONIBILIDADE DE CAIXA MENSAL POR FONTE — MAPEAMENTO RGF ANEXO 5</x:v>
      </x:c>
      <x:c r="N1" s="5" t="str">
        <x:v>Q03/Q04 - DISPONIBILIDADE DE CAIXA MENSAL POR FONTE — MAPEAMENTO RGF ANEXO 5</x:v>
      </x:c>
      <x:c r="O1" s="5" t="str">
        <x:v>Q03/Q04 - DISPONIBILIDADE DE CAIXA MENSAL POR FONTE — MAPEAMENTO RGF ANEXO 5</x:v>
      </x:c>
      <x:c r="P1" s="5" t="str">
        <x:v>Q03/Q04 - DISPONIBILIDADE DE CAIXA MENSAL POR FONTE — MAPEAMENTO RGF ANEXO 5</x:v>
      </x:c>
      <x:c r="Q1" s="5" t="str">
        <x:v>Q03/Q04 - DISPONIBILIDADE DE CAIXA MENSAL POR FONTE — MAPEAMENTO RGF ANEXO 5</x:v>
      </x:c>
      <x:c r="R1" s="5" t="str">
        <x:v>Q03/Q04 - DISPONIBILIDADE DE CAIXA MENSAL POR FONTE — MAPEAMENTO RGF ANEXO 5</x:v>
      </x:c>
      <x:c r="S1" s="5" t="str">
        <x:v>Q03/Q04 - DISPONIBILIDADE DE CAIXA MENSAL POR FONTE — MAPEAMENTO RGF ANEXO 5</x:v>
      </x:c>
      <x:c r="T1" s="5" t="str">
        <x:v>Q03/Q04 - DISPONIBILIDADE DE CAIXA MENSAL POR FONTE — MAPEAMENTO RGF ANEXO 5</x:v>
      </x:c>
      <x:c r="U1" s="5" t="str">
        <x:v>Q03/Q04 - DISPONIBILIDADE DE CAIXA MENSAL POR FONTE — MAPEAMENTO RGF ANEXO 5</x:v>
      </x:c>
      <x:c r="V1" s="5" t="str">
        <x:v>Q03/Q04 - DISPONIBILIDADE DE CAIXA MENSAL POR FONTE — MAPEAMENTO RGF ANEXO 5</x:v>
      </x:c>
      <x:c r="W1" s="5" t="str">
        <x:v>Q03/Q04 - DISPONIBILIDADE DE CAIXA MENSAL POR FONTE — MAPEAMENTO RGF ANEXO 5</x:v>
      </x:c>
      <x:c r="X1" s="5" t="str">
        <x:v>Q03/Q04 - DISPONIBILIDADE DE CAIXA MENSAL POR FONTE — MAPEAMENTO RGF ANEXO 5</x:v>
      </x:c>
      <x:c r="Y1" s="5" t="str">
        <x:v>Q03/Q04 - DISPONIBILIDADE DE CAIXA MENSAL POR FONTE — MAPEAMENTO RGF ANEXO 5</x:v>
      </x:c>
      <x:c r="Z1" s="5" t="str">
        <x:v>Q03/Q04 - DISPONIBILIDADE DE CAIXA MENSAL POR FONTE — MAPEAMENTO RGF ANEXO 5</x:v>
      </x:c>
    </x:row>
    <x:row r="2" ht="34" customHeight="1">
      <x:c r="A2" s="5" t="str">
        <x:v>Q03/Q04 - DISPONIBILIDADE DE CAIXA MENSAL POR FONTE — MAPEAMENTO RGF ANEXO 5</x:v>
      </x:c>
      <x:c r="B2" s="5" t="str">
        <x:v>Q03/Q04 - DISPONIBILIDADE DE CAIXA MENSAL POR FONTE — MAPEAMENTO RGF ANEXO 5</x:v>
      </x:c>
      <x:c r="C2" s="5" t="str">
        <x:v>Q03/Q04 - DISPONIBILIDADE DE CAIXA MENSAL POR FONTE — MAPEAMENTO RGF ANEXO 5</x:v>
      </x:c>
      <x:c r="D2" s="5" t="str">
        <x:v>Q03/Q04 - DISPONIBILIDADE DE CAIXA MENSAL POR FONTE — MAPEAMENTO RGF ANEXO 5</x:v>
      </x:c>
      <x:c r="E2" s="5" t="str">
        <x:v>Q03/Q04 - DISPONIBILIDADE DE CAIXA MENSAL POR FONTE — MAPEAMENTO RGF ANEXO 5</x:v>
      </x:c>
      <x:c r="F2" s="5" t="str">
        <x:v>Q03/Q04 - DISPONIBILIDADE DE CAIXA MENSAL POR FONTE — MAPEAMENTO RGF ANEXO 5</x:v>
      </x:c>
      <x:c r="G2" s="5" t="str">
        <x:v>Q03/Q04 - DISPONIBILIDADE DE CAIXA MENSAL POR FONTE — MAPEAMENTO RGF ANEXO 5</x:v>
      </x:c>
      <x:c r="H2" s="5" t="str">
        <x:v>Q03/Q04 - DISPONIBILIDADE DE CAIXA MENSAL POR FONTE — MAPEAMENTO RGF ANEXO 5</x:v>
      </x:c>
      <x:c r="I2" s="5" t="str">
        <x:v>Q03/Q04 - DISPONIBILIDADE DE CAIXA MENSAL POR FONTE — MAPEAMENTO RGF ANEXO 5</x:v>
      </x:c>
      <x:c r="J2" s="5" t="str">
        <x:v>Q03/Q04 - DISPONIBILIDADE DE CAIXA MENSAL POR FONTE — MAPEAMENTO RGF ANEXO 5</x:v>
      </x:c>
      <x:c r="K2" s="5" t="str">
        <x:v>Q03/Q04 - DISPONIBILIDADE DE CAIXA MENSAL POR FONTE — MAPEAMENTO RGF ANEXO 5</x:v>
      </x:c>
      <x:c r="L2" s="5" t="str">
        <x:v>Q03/Q04 - DISPONIBILIDADE DE CAIXA MENSAL POR FONTE — MAPEAMENTO RGF ANEXO 5</x:v>
      </x:c>
      <x:c r="M2" s="5" t="str">
        <x:v>Q03/Q04 - DISPONIBILIDADE DE CAIXA MENSAL POR FONTE — MAPEAMENTO RGF ANEXO 5</x:v>
      </x:c>
      <x:c r="N2" s="5" t="str">
        <x:v>Q03/Q04 - DISPONIBILIDADE DE CAIXA MENSAL POR FONTE — MAPEAMENTO RGF ANEXO 5</x:v>
      </x:c>
      <x:c r="O2" s="5" t="str">
        <x:v>Q03/Q04 - DISPONIBILIDADE DE CAIXA MENSAL POR FONTE — MAPEAMENTO RGF ANEXO 5</x:v>
      </x:c>
      <x:c r="P2" s="5" t="str">
        <x:v>Q03/Q04 - DISPONIBILIDADE DE CAIXA MENSAL POR FONTE — MAPEAMENTO RGF ANEXO 5</x:v>
      </x:c>
      <x:c r="Q2" s="5" t="str">
        <x:v>Q03/Q04 - DISPONIBILIDADE DE CAIXA MENSAL POR FONTE — MAPEAMENTO RGF ANEXO 5</x:v>
      </x:c>
      <x:c r="R2" s="5" t="str">
        <x:v>Q03/Q04 - DISPONIBILIDADE DE CAIXA MENSAL POR FONTE — MAPEAMENTO RGF ANEXO 5</x:v>
      </x:c>
      <x:c r="S2" s="5" t="str">
        <x:v>Q03/Q04 - DISPONIBILIDADE DE CAIXA MENSAL POR FONTE — MAPEAMENTO RGF ANEXO 5</x:v>
      </x:c>
      <x:c r="T2" s="5" t="str">
        <x:v>Q03/Q04 - DISPONIBILIDADE DE CAIXA MENSAL POR FONTE — MAPEAMENTO RGF ANEXO 5</x:v>
      </x:c>
      <x:c r="U2" s="5" t="str">
        <x:v>Q03/Q04 - DISPONIBILIDADE DE CAIXA MENSAL POR FONTE — MAPEAMENTO RGF ANEXO 5</x:v>
      </x:c>
      <x:c r="V2" s="5" t="str">
        <x:v>Q03/Q04 - DISPONIBILIDADE DE CAIXA MENSAL POR FONTE — MAPEAMENTO RGF ANEXO 5</x:v>
      </x:c>
      <x:c r="W2" s="5" t="str">
        <x:v>Q03/Q04 - DISPONIBILIDADE DE CAIXA MENSAL POR FONTE — MAPEAMENTO RGF ANEXO 5</x:v>
      </x:c>
      <x:c r="X2" s="5" t="str">
        <x:v>Q03/Q04 - DISPONIBILIDADE DE CAIXA MENSAL POR FONTE — MAPEAMENTO RGF ANEXO 5</x:v>
      </x:c>
      <x:c r="Y2" s="5" t="str">
        <x:v>Q03/Q04 - DISPONIBILIDADE DE CAIXA MENSAL POR FONTE — MAPEAMENTO RGF ANEXO 5</x:v>
      </x:c>
      <x:c r="Z2" s="5" t="str">
        <x:v>Q03/Q04 - DISPONIBILIDADE DE CAIXA MENSAL POR FONTE — MAPEAMENTO RGF ANEXO 5</x:v>
      </x:c>
    </x:row>
    <x:row r="4">
      <x:c r="A4" s="26" t="str">
        <x:v>Use Ending_Balance da MSC da competência selecionada, Poder Executivo/PO iniciado por 10. Competências 01 a 11 produzem estimativa gerencial; mês 12/período 13 aplica o fechamento. Não compense fontes negativas.</x:v>
      </x:c>
      <x:c r="B4" s="26" t="str">
        <x:v>Use Ending_Balance da MSC da competência selecionada, Poder Executivo/PO iniciado por 10. Competências 01 a 11 produzem estimativa gerencial; mês 12/período 13 aplica o fechamento. Não compense fontes negativas.</x:v>
      </x:c>
      <x:c r="C4" s="26" t="str">
        <x:v>Use Ending_Balance da MSC da competência selecionada, Poder Executivo/PO iniciado por 10. Competências 01 a 11 produzem estimativa gerencial; mês 12/período 13 aplica o fechamento. Não compense fontes negativas.</x:v>
      </x:c>
      <x:c r="D4" s="26" t="str">
        <x:v>Use Ending_Balance da MSC da competência selecionada, Poder Executivo/PO iniciado por 10. Competências 01 a 11 produzem estimativa gerencial; mês 12/período 13 aplica o fechamento. Não compense fontes negativas.</x:v>
      </x:c>
      <x:c r="E4" s="26" t="str">
        <x:v>Use Ending_Balance da MSC da competência selecionada, Poder Executivo/PO iniciado por 10. Competências 01 a 11 produzem estimativa gerencial; mês 12/período 13 aplica o fechamento. Não compense fontes negativas.</x:v>
      </x:c>
      <x:c r="F4" s="26" t="str">
        <x:v>Use Ending_Balance da MSC da competência selecionada, Poder Executivo/PO iniciado por 10. Competências 01 a 11 produzem estimativa gerencial; mês 12/período 13 aplica o fechamento. Não compense fontes negativas.</x:v>
      </x:c>
      <x:c r="G4" s="26" t="str">
        <x:v>Use Ending_Balance da MSC da competência selecionada, Poder Executivo/PO iniciado por 10. Competências 01 a 11 produzem estimativa gerencial; mês 12/período 13 aplica o fechamento. Não compense fontes negativas.</x:v>
      </x:c>
      <x:c r="H4" s="26" t="str">
        <x:v>Use Ending_Balance da MSC da competência selecionada, Poder Executivo/PO iniciado por 10. Competências 01 a 11 produzem estimativa gerencial; mês 12/período 13 aplica o fechamento. Não compense fontes negativas.</x:v>
      </x:c>
      <x:c r="I4" s="26" t="str">
        <x:v>Use Ending_Balance da MSC da competência selecionada, Poder Executivo/PO iniciado por 10. Competências 01 a 11 produzem estimativa gerencial; mês 12/período 13 aplica o fechamento. Não compense fontes negativas.</x:v>
      </x:c>
      <x:c r="J4" s="26" t="str">
        <x:v>Use Ending_Balance da MSC da competência selecionada, Poder Executivo/PO iniciado por 10. Competências 01 a 11 produzem estimativa gerencial; mês 12/período 13 aplica o fechamento. Não compense fontes negativas.</x:v>
      </x:c>
      <x:c r="K4" s="26" t="str">
        <x:v>Use Ending_Balance da MSC da competência selecionada, Poder Executivo/PO iniciado por 10. Competências 01 a 11 produzem estimativa gerencial; mês 12/período 13 aplica o fechamento. Não compense fontes negativas.</x:v>
      </x:c>
      <x:c r="L4" s="26" t="str">
        <x:v>Use Ending_Balance da MSC da competência selecionada, Poder Executivo/PO iniciado por 10. Competências 01 a 11 produzem estimativa gerencial; mês 12/período 13 aplica o fechamento. Não compense fontes negativas.</x:v>
      </x:c>
      <x:c r="M4" s="26" t="str">
        <x:v>Use Ending_Balance da MSC da competência selecionada, Poder Executivo/PO iniciado por 10. Competências 01 a 11 produzem estimativa gerencial; mês 12/período 13 aplica o fechamento. Não compense fontes negativas.</x:v>
      </x:c>
      <x:c r="N4" s="26" t="str">
        <x:v>Use Ending_Balance da MSC da competência selecionada, Poder Executivo/PO iniciado por 10. Competências 01 a 11 produzem estimativa gerencial; mês 12/período 13 aplica o fechamento. Não compense fontes negativas.</x:v>
      </x:c>
      <x:c r="O4" s="26" t="str">
        <x:v>Use Ending_Balance da MSC da competência selecionada, Poder Executivo/PO iniciado por 10. Competências 01 a 11 produzem estimativa gerencial; mês 12/período 13 aplica o fechamento. Não compense fontes negativas.</x:v>
      </x:c>
      <x:c r="P4" s="26" t="str">
        <x:v>Use Ending_Balance da MSC da competência selecionada, Poder Executivo/PO iniciado por 10. Competências 01 a 11 produzem estimativa gerencial; mês 12/período 13 aplica o fechamento. Não compense fontes negativas.</x:v>
      </x:c>
      <x:c r="Q4" s="26" t="str">
        <x:v>Use Ending_Balance da MSC da competência selecionada, Poder Executivo/PO iniciado por 10. Competências 01 a 11 produzem estimativa gerencial; mês 12/período 13 aplica o fechamento. Não compense fontes negativas.</x:v>
      </x:c>
      <x:c r="R4" s="26" t="str">
        <x:v>Use Ending_Balance da MSC da competência selecionada, Poder Executivo/PO iniciado por 10. Competências 01 a 11 produzem estimativa gerencial; mês 12/período 13 aplica o fechamento. Não compense fontes negativas.</x:v>
      </x:c>
      <x:c r="S4" s="26" t="str">
        <x:v>Use Ending_Balance da MSC da competência selecionada, Poder Executivo/PO iniciado por 10. Competências 01 a 11 produzem estimativa gerencial; mês 12/período 13 aplica o fechamento. Não compense fontes negativas.</x:v>
      </x:c>
      <x:c r="T4" s="26" t="str">
        <x:v>Use Ending_Balance da MSC da competência selecionada, Poder Executivo/PO iniciado por 10. Competências 01 a 11 produzem estimativa gerencial; mês 12/período 13 aplica o fechamento. Não compense fontes negativas.</x:v>
      </x:c>
      <x:c r="U4" s="26" t="str">
        <x:v>Use Ending_Balance da MSC da competência selecionada, Poder Executivo/PO iniciado por 10. Competências 01 a 11 produzem estimativa gerencial; mês 12/período 13 aplica o fechamento. Não compense fontes negativas.</x:v>
      </x:c>
      <x:c r="V4" s="26" t="str">
        <x:v>Use Ending_Balance da MSC da competência selecionada, Poder Executivo/PO iniciado por 10. Competências 01 a 11 produzem estimativa gerencial; mês 12/período 13 aplica o fechamento. Não compense fontes negativas.</x:v>
      </x:c>
      <x:c r="W4" s="26" t="str">
        <x:v>Use Ending_Balance da MSC da competência selecionada, Poder Executivo/PO iniciado por 10. Competências 01 a 11 produzem estimativa gerencial; mês 12/período 13 aplica o fechamento. Não compense fontes negativas.</x:v>
      </x:c>
      <x:c r="X4" s="26" t="str">
        <x:v>Use Ending_Balance da MSC da competência selecionada, Poder Executivo/PO iniciado por 10. Competências 01 a 11 produzem estimativa gerencial; mês 12/período 13 aplica o fechamento. Não compense fontes negativas.</x:v>
      </x:c>
      <x:c r="Y4" s="26" t="str">
        <x:v>Use Ending_Balance da MSC da competência selecionada, Poder Executivo/PO iniciado por 10. Competências 01 a 11 produzem estimativa gerencial; mês 12/período 13 aplica o fechamento. Não compense fontes negativas.</x:v>
      </x:c>
      <x:c r="Z4" s="26" t="str">
        <x:v>Use Ending_Balance da MSC da competência selecionada, Poder Executivo/PO iniciado por 10. Competências 01 a 11 produzem estimativa gerencial; mês 12/período 13 aplica o fechamento. Não compense fontes negativas.</x:v>
      </x:c>
    </x:row>
    <x:row r="6" ht="40" customHeight="1">
      <x:c r="A6" s="11" t="str">
        <x:v>ID teste</x:v>
      </x:c>
      <x:c r="B6" s="11" t="str">
        <x:v>Exercício</x:v>
      </x:c>
      <x:c r="C6" s="11" t="str">
        <x:v>Competência</x:v>
      </x:c>
      <x:c r="D6" s="11" t="str">
        <x:v>Natureza da apuração</x:v>
      </x:c>
      <x:c r="E6" s="11" t="str">
        <x:v>Evento</x:v>
      </x:c>
      <x:c r="F6" s="11" t="str">
        <x:v>Fonte</x:v>
      </x:c>
      <x:c r="G6" s="11" t="str">
        <x:v>Grupo</x:v>
      </x:c>
      <x:c r="H6" s="11" t="str">
        <x:v>(a) Caixa bruta</x:v>
      </x:c>
      <x:c r="I6" s="11" t="str">
        <x:v>(b) RP liq. anteriores</x:v>
      </x:c>
      <x:c r="J6" s="11" t="str">
        <x:v>(c) RP liq. do exercício</x:v>
      </x:c>
      <x:c r="K6" s="11" t="str">
        <x:v>(d) RPNP anteriores</x:v>
      </x:c>
      <x:c r="L6" s="11" t="str">
        <x:v>(e) Demais obrigações</x:v>
      </x:c>
      <x:c r="M6" s="11" t="str">
        <x:v>(f) Insuficiência consórcio</x:v>
      </x:c>
      <x:c r="N6" s="11" t="str">
        <x:v>(g) Líquida antes RPNP</x:v>
      </x:c>
      <x:c r="O6" s="11" t="str">
        <x:v>(h) RPNP do exercício</x:v>
      </x:c>
      <x:c r="P6" s="11" t="str">
        <x:v>Cancelados (memória)</x:v>
      </x:c>
      <x:c r="Q6" s="11" t="str">
        <x:v>(i) Líquida após RPNP</x:v>
      </x:c>
      <x:c r="R6" s="11" t="str">
        <x:v>Base do gasto</x:v>
      </x:c>
      <x:c r="S6" s="11" t="str">
        <x:v>Gasto do evento na fonte</x:v>
      </x:c>
      <x:c r="T6" s="11" t="str">
        <x:v>Margem após evento</x:v>
      </x:c>
      <x:c r="U6" s="11" t="str">
        <x:v>Status</x:v>
      </x:c>
      <x:c r="V6" s="11" t="str">
        <x:v>Mapeamento especial em (e)</x:v>
      </x:c>
      <x:c r="W6" s="11" t="str">
        <x:v>Evidência MSC</x:v>
      </x:c>
      <x:c r="X6" s="11" t="str">
        <x:v>Evidência mapeamento/RGF</x:v>
      </x:c>
      <x:c r="Y6" s="11" t="str">
        <x:v>Evidência decreto/convênio</x:v>
      </x:c>
      <x:c r="Z6" s="11" t="str">
        <x:v>Observações/limitações</x:v>
      </x:c>
    </x:row>
    <x:row r="7">
      <x:c r="A7" s="117"/>
      <x:c r="B7" s="117"/>
      <x:c r="C7" s="117"/>
      <x:c r="D7" s="117"/>
      <x:c r="E7" s="117"/>
      <x:c r="F7" s="117"/>
      <x:c r="G7" s="117"/>
      <x:c r="H7" s="121"/>
      <x:c r="I7" s="121"/>
      <x:c r="J7" s="121"/>
      <x:c r="K7" s="121"/>
      <x:c r="L7" s="121"/>
      <x:c r="M7" s="121"/>
      <x:c r="N7" s="128" t="str">
        <x:f>IF(A7="","",H7-I7-J7-K7-L7-M7)</x:f>
      </x:c>
      <x:c r="O7" s="121"/>
      <x:c r="P7" s="121"/>
      <x:c r="Q7" s="128" t="str">
        <x:f>IF(A7="","",N7-O7)</x:f>
      </x:c>
      <x:c r="R7" s="121"/>
      <x:c r="S7" s="121"/>
      <x:c r="T7" s="128" t="str">
        <x:f>IF(A7="","",Q7-S7)</x:f>
      </x:c>
      <x:c r="U7" s="126" t="str">
        <x:f>IF(A7="","",IF(OR(B7="",C7="",D7="",F7="",R7="",W7="",X7=""),"Não concluído",IF(T7&lt;0,"Não conforme",IF(OR(AND(C7&lt;12,D7&lt;&gt;"Estimativa gerencial mensal"),AND(OR(F7=501,F7=502,F7=503,F7=860,F7=861,F7=862,F7=869),V7="")),"Com ressalvas","Conforme"))))</x:f>
      </x:c>
      <x:c r="V7" s="117"/>
      <x:c r="W7" s="117"/>
      <x:c r="X7" s="117"/>
      <x:c r="Y7" s="117"/>
      <x:c r="Z7" s="117"/>
    </x:row>
    <x:row r="8">
      <x:c r="A8" s="118"/>
      <x:c r="B8" s="118"/>
      <x:c r="C8" s="118"/>
      <x:c r="D8" s="118"/>
      <x:c r="E8" s="118"/>
      <x:c r="F8" s="118"/>
      <x:c r="G8" s="118"/>
      <x:c r="H8" s="122"/>
      <x:c r="I8" s="122"/>
      <x:c r="J8" s="122"/>
      <x:c r="K8" s="122"/>
      <x:c r="L8" s="122"/>
      <x:c r="M8" s="122"/>
      <x:c r="N8" s="129" t="str">
        <x:f>IF(A8="","",H8-I8-J8-K8-L8-M8)</x:f>
      </x:c>
      <x:c r="O8" s="122"/>
      <x:c r="P8" s="122"/>
      <x:c r="Q8" s="129" t="str">
        <x:f>IF(A8="","",N8-O8)</x:f>
      </x:c>
      <x:c r="R8" s="122"/>
      <x:c r="S8" s="122"/>
      <x:c r="T8" s="129" t="str">
        <x:f>IF(A8="","",Q8-S8)</x:f>
      </x:c>
      <x:c r="U8" s="127" t="str">
        <x:f>IF(A8="","",IF(OR(B8="",C8="",D8="",F8="",R8="",W8="",X8=""),"Não concluído",IF(T8&lt;0,"Não conforme",IF(OR(AND(C8&lt;12,D8&lt;&gt;"Estimativa gerencial mensal"),AND(OR(F8=501,F8=502,F8=503,F8=860,F8=861,F8=862,F8=869),V8="")),"Com ressalvas","Conforme"))))</x:f>
      </x:c>
      <x:c r="V8" s="118"/>
      <x:c r="W8" s="118"/>
      <x:c r="X8" s="118"/>
      <x:c r="Y8" s="118"/>
      <x:c r="Z8" s="118"/>
    </x:row>
    <x:row r="9">
      <x:c r="A9" s="118"/>
      <x:c r="B9" s="118"/>
      <x:c r="C9" s="118"/>
      <x:c r="D9" s="118"/>
      <x:c r="E9" s="118"/>
      <x:c r="F9" s="118"/>
      <x:c r="G9" s="118"/>
      <x:c r="H9" s="122"/>
      <x:c r="I9" s="122"/>
      <x:c r="J9" s="122"/>
      <x:c r="K9" s="122"/>
      <x:c r="L9" s="122"/>
      <x:c r="M9" s="122"/>
      <x:c r="N9" s="129" t="str">
        <x:f>IF(A9="","",H9-I9-J9-K9-L9-M9)</x:f>
      </x:c>
      <x:c r="O9" s="122"/>
      <x:c r="P9" s="122"/>
      <x:c r="Q9" s="129" t="str">
        <x:f>IF(A9="","",N9-O9)</x:f>
      </x:c>
      <x:c r="R9" s="122"/>
      <x:c r="S9" s="122"/>
      <x:c r="T9" s="129" t="str">
        <x:f>IF(A9="","",Q9-S9)</x:f>
      </x:c>
      <x:c r="U9" s="127" t="str">
        <x:f>IF(A9="","",IF(OR(B9="",C9="",D9="",F9="",R9="",W9="",X9=""),"Não concluído",IF(T9&lt;0,"Não conforme",IF(OR(AND(C9&lt;12,D9&lt;&gt;"Estimativa gerencial mensal"),AND(OR(F9=501,F9=502,F9=503,F9=860,F9=861,F9=862,F9=869),V9="")),"Com ressalvas","Conforme"))))</x:f>
      </x:c>
      <x:c r="V9" s="118"/>
      <x:c r="W9" s="118"/>
      <x:c r="X9" s="118"/>
      <x:c r="Y9" s="118"/>
      <x:c r="Z9" s="118"/>
    </x:row>
    <x:row r="10">
      <x:c r="A10" s="118"/>
      <x:c r="B10" s="118"/>
      <x:c r="C10" s="118"/>
      <x:c r="D10" s="118"/>
      <x:c r="E10" s="118"/>
      <x:c r="F10" s="118"/>
      <x:c r="G10" s="118"/>
      <x:c r="H10" s="122"/>
      <x:c r="I10" s="122"/>
      <x:c r="J10" s="122"/>
      <x:c r="K10" s="122"/>
      <x:c r="L10" s="122"/>
      <x:c r="M10" s="122"/>
      <x:c r="N10" s="129" t="str">
        <x:f>IF(A10="","",H10-I10-J10-K10-L10-M10)</x:f>
      </x:c>
      <x:c r="O10" s="122"/>
      <x:c r="P10" s="122"/>
      <x:c r="Q10" s="129" t="str">
        <x:f>IF(A10="","",N10-O10)</x:f>
      </x:c>
      <x:c r="R10" s="122"/>
      <x:c r="S10" s="122"/>
      <x:c r="T10" s="129" t="str">
        <x:f>IF(A10="","",Q10-S10)</x:f>
      </x:c>
      <x:c r="U10" s="127" t="str">
        <x:f>IF(A10="","",IF(OR(B10="",C10="",D10="",F10="",R10="",W10="",X10=""),"Não concluído",IF(T10&lt;0,"Não conforme",IF(OR(AND(C10&lt;12,D10&lt;&gt;"Estimativa gerencial mensal"),AND(OR(F10=501,F10=502,F10=503,F10=860,F10=861,F10=862,F10=869),V10="")),"Com ressalvas","Conforme"))))</x:f>
      </x:c>
      <x:c r="V10" s="118"/>
      <x:c r="W10" s="118"/>
      <x:c r="X10" s="118"/>
      <x:c r="Y10" s="118"/>
      <x:c r="Z10" s="118"/>
    </x:row>
    <x:row r="11">
      <x:c r="A11" s="118"/>
      <x:c r="B11" s="118"/>
      <x:c r="C11" s="118"/>
      <x:c r="D11" s="118"/>
      <x:c r="E11" s="118"/>
      <x:c r="F11" s="118"/>
      <x:c r="G11" s="118"/>
      <x:c r="H11" s="122"/>
      <x:c r="I11" s="122"/>
      <x:c r="J11" s="122"/>
      <x:c r="K11" s="122"/>
      <x:c r="L11" s="122"/>
      <x:c r="M11" s="122"/>
      <x:c r="N11" s="129" t="str">
        <x:f>IF(A11="","",H11-I11-J11-K11-L11-M11)</x:f>
      </x:c>
      <x:c r="O11" s="122"/>
      <x:c r="P11" s="122"/>
      <x:c r="Q11" s="129" t="str">
        <x:f>IF(A11="","",N11-O11)</x:f>
      </x:c>
      <x:c r="R11" s="122"/>
      <x:c r="S11" s="122"/>
      <x:c r="T11" s="129" t="str">
        <x:f>IF(A11="","",Q11-S11)</x:f>
      </x:c>
      <x:c r="U11" s="127" t="str">
        <x:f>IF(A11="","",IF(OR(B11="",C11="",D11="",F11="",R11="",W11="",X11=""),"Não concluído",IF(T11&lt;0,"Não conforme",IF(OR(AND(C11&lt;12,D11&lt;&gt;"Estimativa gerencial mensal"),AND(OR(F11=501,F11=502,F11=503,F11=860,F11=861,F11=862,F11=869),V11="")),"Com ressalvas","Conforme"))))</x:f>
      </x:c>
      <x:c r="V11" s="118"/>
      <x:c r="W11" s="118"/>
      <x:c r="X11" s="118"/>
      <x:c r="Y11" s="118"/>
      <x:c r="Z11" s="118"/>
    </x:row>
    <x:row r="12">
      <x:c r="A12" s="118"/>
      <x:c r="B12" s="118"/>
      <x:c r="C12" s="118"/>
      <x:c r="D12" s="118"/>
      <x:c r="E12" s="118"/>
      <x:c r="F12" s="118"/>
      <x:c r="G12" s="118"/>
      <x:c r="H12" s="122"/>
      <x:c r="I12" s="122"/>
      <x:c r="J12" s="122"/>
      <x:c r="K12" s="122"/>
      <x:c r="L12" s="122"/>
      <x:c r="M12" s="122"/>
      <x:c r="N12" s="129" t="str">
        <x:f>IF(A12="","",H12-I12-J12-K12-L12-M12)</x:f>
      </x:c>
      <x:c r="O12" s="122"/>
      <x:c r="P12" s="122"/>
      <x:c r="Q12" s="129" t="str">
        <x:f>IF(A12="","",N12-O12)</x:f>
      </x:c>
      <x:c r="R12" s="122"/>
      <x:c r="S12" s="122"/>
      <x:c r="T12" s="129" t="str">
        <x:f>IF(A12="","",Q12-S12)</x:f>
      </x:c>
      <x:c r="U12" s="127" t="str">
        <x:f>IF(A12="","",IF(OR(B12="",C12="",D12="",F12="",R12="",W12="",X12=""),"Não concluído",IF(T12&lt;0,"Não conforme",IF(OR(AND(C12&lt;12,D12&lt;&gt;"Estimativa gerencial mensal"),AND(OR(F12=501,F12=502,F12=503,F12=860,F12=861,F12=862,F12=869),V12="")),"Com ressalvas","Conforme"))))</x:f>
      </x:c>
      <x:c r="V12" s="118"/>
      <x:c r="W12" s="118"/>
      <x:c r="X12" s="118"/>
      <x:c r="Y12" s="118"/>
      <x:c r="Z12" s="118"/>
    </x:row>
    <x:row r="13">
      <x:c r="A13" s="118"/>
      <x:c r="B13" s="118"/>
      <x:c r="C13" s="118"/>
      <x:c r="D13" s="118"/>
      <x:c r="E13" s="118"/>
      <x:c r="F13" s="118"/>
      <x:c r="G13" s="118"/>
      <x:c r="H13" s="122"/>
      <x:c r="I13" s="122"/>
      <x:c r="J13" s="122"/>
      <x:c r="K13" s="122"/>
      <x:c r="L13" s="122"/>
      <x:c r="M13" s="122"/>
      <x:c r="N13" s="129" t="str">
        <x:f>IF(A13="","",H13-I13-J13-K13-L13-M13)</x:f>
      </x:c>
      <x:c r="O13" s="122"/>
      <x:c r="P13" s="122"/>
      <x:c r="Q13" s="129" t="str">
        <x:f>IF(A13="","",N13-O13)</x:f>
      </x:c>
      <x:c r="R13" s="122"/>
      <x:c r="S13" s="122"/>
      <x:c r="T13" s="129" t="str">
        <x:f>IF(A13="","",Q13-S13)</x:f>
      </x:c>
      <x:c r="U13" s="127" t="str">
        <x:f>IF(A13="","",IF(OR(B13="",C13="",D13="",F13="",R13="",W13="",X13=""),"Não concluído",IF(T13&lt;0,"Não conforme",IF(OR(AND(C13&lt;12,D13&lt;&gt;"Estimativa gerencial mensal"),AND(OR(F13=501,F13=502,F13=503,F13=860,F13=861,F13=862,F13=869),V13="")),"Com ressalvas","Conforme"))))</x:f>
      </x:c>
      <x:c r="V13" s="118"/>
      <x:c r="W13" s="118"/>
      <x:c r="X13" s="118"/>
      <x:c r="Y13" s="118"/>
      <x:c r="Z13" s="118"/>
    </x:row>
    <x:row r="14">
      <x:c r="A14" s="118"/>
      <x:c r="B14" s="118"/>
      <x:c r="C14" s="118"/>
      <x:c r="D14" s="118"/>
      <x:c r="E14" s="118"/>
      <x:c r="F14" s="118"/>
      <x:c r="G14" s="118"/>
      <x:c r="H14" s="122"/>
      <x:c r="I14" s="122"/>
      <x:c r="J14" s="122"/>
      <x:c r="K14" s="122"/>
      <x:c r="L14" s="122"/>
      <x:c r="M14" s="122"/>
      <x:c r="N14" s="129" t="str">
        <x:f>IF(A14="","",H14-I14-J14-K14-L14-M14)</x:f>
      </x:c>
      <x:c r="O14" s="122"/>
      <x:c r="P14" s="122"/>
      <x:c r="Q14" s="129" t="str">
        <x:f>IF(A14="","",N14-O14)</x:f>
      </x:c>
      <x:c r="R14" s="122"/>
      <x:c r="S14" s="122"/>
      <x:c r="T14" s="129" t="str">
        <x:f>IF(A14="","",Q14-S14)</x:f>
      </x:c>
      <x:c r="U14" s="127" t="str">
        <x:f>IF(A14="","",IF(OR(B14="",C14="",D14="",F14="",R14="",W14="",X14=""),"Não concluído",IF(T14&lt;0,"Não conforme",IF(OR(AND(C14&lt;12,D14&lt;&gt;"Estimativa gerencial mensal"),AND(OR(F14=501,F14=502,F14=503,F14=860,F14=861,F14=862,F14=869),V14="")),"Com ressalvas","Conforme"))))</x:f>
      </x:c>
      <x:c r="V14" s="118"/>
      <x:c r="W14" s="118"/>
      <x:c r="X14" s="118"/>
      <x:c r="Y14" s="118"/>
      <x:c r="Z14" s="118"/>
    </x:row>
    <x:row r="15">
      <x:c r="A15" s="118"/>
      <x:c r="B15" s="118"/>
      <x:c r="C15" s="118"/>
      <x:c r="D15" s="118"/>
      <x:c r="E15" s="118"/>
      <x:c r="F15" s="118"/>
      <x:c r="G15" s="118"/>
      <x:c r="H15" s="122"/>
      <x:c r="I15" s="122"/>
      <x:c r="J15" s="122"/>
      <x:c r="K15" s="122"/>
      <x:c r="L15" s="122"/>
      <x:c r="M15" s="122"/>
      <x:c r="N15" s="129" t="str">
        <x:f>IF(A15="","",H15-I15-J15-K15-L15-M15)</x:f>
      </x:c>
      <x:c r="O15" s="122"/>
      <x:c r="P15" s="122"/>
      <x:c r="Q15" s="129" t="str">
        <x:f>IF(A15="","",N15-O15)</x:f>
      </x:c>
      <x:c r="R15" s="122"/>
      <x:c r="S15" s="122"/>
      <x:c r="T15" s="129" t="str">
        <x:f>IF(A15="","",Q15-S15)</x:f>
      </x:c>
      <x:c r="U15" s="127" t="str">
        <x:f>IF(A15="","",IF(OR(B15="",C15="",D15="",F15="",R15="",W15="",X15=""),"Não concluído",IF(T15&lt;0,"Não conforme",IF(OR(AND(C15&lt;12,D15&lt;&gt;"Estimativa gerencial mensal"),AND(OR(F15=501,F15=502,F15=503,F15=860,F15=861,F15=862,F15=869),V15="")),"Com ressalvas","Conforme"))))</x:f>
      </x:c>
      <x:c r="V15" s="118"/>
      <x:c r="W15" s="118"/>
      <x:c r="X15" s="118"/>
      <x:c r="Y15" s="118"/>
      <x:c r="Z15" s="118"/>
    </x:row>
    <x:row r="16">
      <x:c r="A16" s="118"/>
      <x:c r="B16" s="118"/>
      <x:c r="C16" s="118"/>
      <x:c r="D16" s="118"/>
      <x:c r="E16" s="118"/>
      <x:c r="F16" s="118"/>
      <x:c r="G16" s="118"/>
      <x:c r="H16" s="122"/>
      <x:c r="I16" s="122"/>
      <x:c r="J16" s="122"/>
      <x:c r="K16" s="122"/>
      <x:c r="L16" s="122"/>
      <x:c r="M16" s="122"/>
      <x:c r="N16" s="129" t="str">
        <x:f>IF(A16="","",H16-I16-J16-K16-L16-M16)</x:f>
      </x:c>
      <x:c r="O16" s="122"/>
      <x:c r="P16" s="122"/>
      <x:c r="Q16" s="129" t="str">
        <x:f>IF(A16="","",N16-O16)</x:f>
      </x:c>
      <x:c r="R16" s="122"/>
      <x:c r="S16" s="122"/>
      <x:c r="T16" s="129" t="str">
        <x:f>IF(A16="","",Q16-S16)</x:f>
      </x:c>
      <x:c r="U16" s="127" t="str">
        <x:f>IF(A16="","",IF(OR(B16="",C16="",D16="",F16="",R16="",W16="",X16=""),"Não concluído",IF(T16&lt;0,"Não conforme",IF(OR(AND(C16&lt;12,D16&lt;&gt;"Estimativa gerencial mensal"),AND(OR(F16=501,F16=502,F16=503,F16=860,F16=861,F16=862,F16=869),V16="")),"Com ressalvas","Conforme"))))</x:f>
      </x:c>
      <x:c r="V16" s="118"/>
      <x:c r="W16" s="118"/>
      <x:c r="X16" s="118"/>
      <x:c r="Y16" s="118"/>
      <x:c r="Z16" s="118"/>
    </x:row>
    <x:row r="17">
      <x:c r="A17" s="118"/>
      <x:c r="B17" s="118"/>
      <x:c r="C17" s="118"/>
      <x:c r="D17" s="118"/>
      <x:c r="E17" s="118"/>
      <x:c r="F17" s="118"/>
      <x:c r="G17" s="118"/>
      <x:c r="H17" s="122"/>
      <x:c r="I17" s="122"/>
      <x:c r="J17" s="122"/>
      <x:c r="K17" s="122"/>
      <x:c r="L17" s="122"/>
      <x:c r="M17" s="122"/>
      <x:c r="N17" s="129" t="str">
        <x:f>IF(A17="","",H17-I17-J17-K17-L17-M17)</x:f>
      </x:c>
      <x:c r="O17" s="122"/>
      <x:c r="P17" s="122"/>
      <x:c r="Q17" s="129" t="str">
        <x:f>IF(A17="","",N17-O17)</x:f>
      </x:c>
      <x:c r="R17" s="122"/>
      <x:c r="S17" s="122"/>
      <x:c r="T17" s="129" t="str">
        <x:f>IF(A17="","",Q17-S17)</x:f>
      </x:c>
      <x:c r="U17" s="127" t="str">
        <x:f>IF(A17="","",IF(OR(B17="",C17="",D17="",F17="",R17="",W17="",X17=""),"Não concluído",IF(T17&lt;0,"Não conforme",IF(OR(AND(C17&lt;12,D17&lt;&gt;"Estimativa gerencial mensal"),AND(OR(F17=501,F17=502,F17=503,F17=860,F17=861,F17=862,F17=869),V17="")),"Com ressalvas","Conforme"))))</x:f>
      </x:c>
      <x:c r="V17" s="118"/>
      <x:c r="W17" s="118"/>
      <x:c r="X17" s="118"/>
      <x:c r="Y17" s="118"/>
      <x:c r="Z17" s="118"/>
    </x:row>
    <x:row r="18">
      <x:c r="A18" s="118"/>
      <x:c r="B18" s="118"/>
      <x:c r="C18" s="118"/>
      <x:c r="D18" s="118"/>
      <x:c r="E18" s="118"/>
      <x:c r="F18" s="118"/>
      <x:c r="G18" s="118"/>
      <x:c r="H18" s="122"/>
      <x:c r="I18" s="122"/>
      <x:c r="J18" s="122"/>
      <x:c r="K18" s="122"/>
      <x:c r="L18" s="122"/>
      <x:c r="M18" s="122"/>
      <x:c r="N18" s="129" t="str">
        <x:f>IF(A18="","",H18-I18-J18-K18-L18-M18)</x:f>
      </x:c>
      <x:c r="O18" s="122"/>
      <x:c r="P18" s="122"/>
      <x:c r="Q18" s="129" t="str">
        <x:f>IF(A18="","",N18-O18)</x:f>
      </x:c>
      <x:c r="R18" s="122"/>
      <x:c r="S18" s="122"/>
      <x:c r="T18" s="129" t="str">
        <x:f>IF(A18="","",Q18-S18)</x:f>
      </x:c>
      <x:c r="U18" s="127" t="str">
        <x:f>IF(A18="","",IF(OR(B18="",C18="",D18="",F18="",R18="",W18="",X18=""),"Não concluído",IF(T18&lt;0,"Não conforme",IF(OR(AND(C18&lt;12,D18&lt;&gt;"Estimativa gerencial mensal"),AND(OR(F18=501,F18=502,F18=503,F18=860,F18=861,F18=862,F18=869),V18="")),"Com ressalvas","Conforme"))))</x:f>
      </x:c>
      <x:c r="V18" s="118"/>
      <x:c r="W18" s="118"/>
      <x:c r="X18" s="118"/>
      <x:c r="Y18" s="118"/>
      <x:c r="Z18" s="118"/>
    </x:row>
    <x:row r="19">
      <x:c r="A19" s="118"/>
      <x:c r="B19" s="118"/>
      <x:c r="C19" s="118"/>
      <x:c r="D19" s="118"/>
      <x:c r="E19" s="118"/>
      <x:c r="F19" s="118"/>
      <x:c r="G19" s="118"/>
      <x:c r="H19" s="122"/>
      <x:c r="I19" s="122"/>
      <x:c r="J19" s="122"/>
      <x:c r="K19" s="122"/>
      <x:c r="L19" s="122"/>
      <x:c r="M19" s="122"/>
      <x:c r="N19" s="129" t="str">
        <x:f>IF(A19="","",H19-I19-J19-K19-L19-M19)</x:f>
      </x:c>
      <x:c r="O19" s="122"/>
      <x:c r="P19" s="122"/>
      <x:c r="Q19" s="129" t="str">
        <x:f>IF(A19="","",N19-O19)</x:f>
      </x:c>
      <x:c r="R19" s="122"/>
      <x:c r="S19" s="122"/>
      <x:c r="T19" s="129" t="str">
        <x:f>IF(A19="","",Q19-S19)</x:f>
      </x:c>
      <x:c r="U19" s="127" t="str">
        <x:f>IF(A19="","",IF(OR(B19="",C19="",D19="",F19="",R19="",W19="",X19=""),"Não concluído",IF(T19&lt;0,"Não conforme",IF(OR(AND(C19&lt;12,D19&lt;&gt;"Estimativa gerencial mensal"),AND(OR(F19=501,F19=502,F19=503,F19=860,F19=861,F19=862,F19=869),V19="")),"Com ressalvas","Conforme"))))</x:f>
      </x:c>
      <x:c r="V19" s="118"/>
      <x:c r="W19" s="118"/>
      <x:c r="X19" s="118"/>
      <x:c r="Y19" s="118"/>
      <x:c r="Z19" s="118"/>
    </x:row>
    <x:row r="20">
      <x:c r="A20" s="118"/>
      <x:c r="B20" s="118"/>
      <x:c r="C20" s="118"/>
      <x:c r="D20" s="118"/>
      <x:c r="E20" s="118"/>
      <x:c r="F20" s="118"/>
      <x:c r="G20" s="118"/>
      <x:c r="H20" s="122"/>
      <x:c r="I20" s="122"/>
      <x:c r="J20" s="122"/>
      <x:c r="K20" s="122"/>
      <x:c r="L20" s="122"/>
      <x:c r="M20" s="122"/>
      <x:c r="N20" s="129" t="str">
        <x:f>IF(A20="","",H20-I20-J20-K20-L20-M20)</x:f>
      </x:c>
      <x:c r="O20" s="122"/>
      <x:c r="P20" s="122"/>
      <x:c r="Q20" s="129" t="str">
        <x:f>IF(A20="","",N20-O20)</x:f>
      </x:c>
      <x:c r="R20" s="122"/>
      <x:c r="S20" s="122"/>
      <x:c r="T20" s="129" t="str">
        <x:f>IF(A20="","",Q20-S20)</x:f>
      </x:c>
      <x:c r="U20" s="127" t="str">
        <x:f>IF(A20="","",IF(OR(B20="",C20="",D20="",F20="",R20="",W20="",X20=""),"Não concluído",IF(T20&lt;0,"Não conforme",IF(OR(AND(C20&lt;12,D20&lt;&gt;"Estimativa gerencial mensal"),AND(OR(F20=501,F20=502,F20=503,F20=860,F20=861,F20=862,F20=869),V20="")),"Com ressalvas","Conforme"))))</x:f>
      </x:c>
      <x:c r="V20" s="118"/>
      <x:c r="W20" s="118"/>
      <x:c r="X20" s="118"/>
      <x:c r="Y20" s="118"/>
      <x:c r="Z20" s="118"/>
    </x:row>
    <x:row r="21">
      <x:c r="A21" s="118"/>
      <x:c r="B21" s="118"/>
      <x:c r="C21" s="118"/>
      <x:c r="D21" s="118"/>
      <x:c r="E21" s="118"/>
      <x:c r="F21" s="118"/>
      <x:c r="G21" s="118"/>
      <x:c r="H21" s="122"/>
      <x:c r="I21" s="122"/>
      <x:c r="J21" s="122"/>
      <x:c r="K21" s="122"/>
      <x:c r="L21" s="122"/>
      <x:c r="M21" s="122"/>
      <x:c r="N21" s="129" t="str">
        <x:f>IF(A21="","",H21-I21-J21-K21-L21-M21)</x:f>
      </x:c>
      <x:c r="O21" s="122"/>
      <x:c r="P21" s="122"/>
      <x:c r="Q21" s="129" t="str">
        <x:f>IF(A21="","",N21-O21)</x:f>
      </x:c>
      <x:c r="R21" s="122"/>
      <x:c r="S21" s="122"/>
      <x:c r="T21" s="129" t="str">
        <x:f>IF(A21="","",Q21-S21)</x:f>
      </x:c>
      <x:c r="U21" s="127" t="str">
        <x:f>IF(A21="","",IF(OR(B21="",C21="",D21="",F21="",R21="",W21="",X21=""),"Não concluído",IF(T21&lt;0,"Não conforme",IF(OR(AND(C21&lt;12,D21&lt;&gt;"Estimativa gerencial mensal"),AND(OR(F21=501,F21=502,F21=503,F21=860,F21=861,F21=862,F21=869),V21="")),"Com ressalvas","Conforme"))))</x:f>
      </x:c>
      <x:c r="V21" s="118"/>
      <x:c r="W21" s="118"/>
      <x:c r="X21" s="118"/>
      <x:c r="Y21" s="118"/>
      <x:c r="Z21" s="118"/>
    </x:row>
    <x:row r="22">
      <x:c r="A22" s="118"/>
      <x:c r="B22" s="118"/>
      <x:c r="C22" s="118"/>
      <x:c r="D22" s="118"/>
      <x:c r="E22" s="118"/>
      <x:c r="F22" s="118"/>
      <x:c r="G22" s="118"/>
      <x:c r="H22" s="122"/>
      <x:c r="I22" s="122"/>
      <x:c r="J22" s="122"/>
      <x:c r="K22" s="122"/>
      <x:c r="L22" s="122"/>
      <x:c r="M22" s="122"/>
      <x:c r="N22" s="129" t="str">
        <x:f>IF(A22="","",H22-I22-J22-K22-L22-M22)</x:f>
      </x:c>
      <x:c r="O22" s="122"/>
      <x:c r="P22" s="122"/>
      <x:c r="Q22" s="129" t="str">
        <x:f>IF(A22="","",N22-O22)</x:f>
      </x:c>
      <x:c r="R22" s="122"/>
      <x:c r="S22" s="122"/>
      <x:c r="T22" s="129" t="str">
        <x:f>IF(A22="","",Q22-S22)</x:f>
      </x:c>
      <x:c r="U22" s="127" t="str">
        <x:f>IF(A22="","",IF(OR(B22="",C22="",D22="",F22="",R22="",W22="",X22=""),"Não concluído",IF(T22&lt;0,"Não conforme",IF(OR(AND(C22&lt;12,D22&lt;&gt;"Estimativa gerencial mensal"),AND(OR(F22=501,F22=502,F22=503,F22=860,F22=861,F22=862,F22=869),V22="")),"Com ressalvas","Conforme"))))</x:f>
      </x:c>
      <x:c r="V22" s="118"/>
      <x:c r="W22" s="118"/>
      <x:c r="X22" s="118"/>
      <x:c r="Y22" s="118"/>
      <x:c r="Z22" s="118"/>
    </x:row>
    <x:row r="23">
      <x:c r="A23" s="118"/>
      <x:c r="B23" s="118"/>
      <x:c r="C23" s="118"/>
      <x:c r="D23" s="118"/>
      <x:c r="E23" s="118"/>
      <x:c r="F23" s="118"/>
      <x:c r="G23" s="118"/>
      <x:c r="H23" s="122"/>
      <x:c r="I23" s="122"/>
      <x:c r="J23" s="122"/>
      <x:c r="K23" s="122"/>
      <x:c r="L23" s="122"/>
      <x:c r="M23" s="122"/>
      <x:c r="N23" s="129" t="str">
        <x:f>IF(A23="","",H23-I23-J23-K23-L23-M23)</x:f>
      </x:c>
      <x:c r="O23" s="122"/>
      <x:c r="P23" s="122"/>
      <x:c r="Q23" s="129" t="str">
        <x:f>IF(A23="","",N23-O23)</x:f>
      </x:c>
      <x:c r="R23" s="122"/>
      <x:c r="S23" s="122"/>
      <x:c r="T23" s="129" t="str">
        <x:f>IF(A23="","",Q23-S23)</x:f>
      </x:c>
      <x:c r="U23" s="127" t="str">
        <x:f>IF(A23="","",IF(OR(B23="",C23="",D23="",F23="",R23="",W23="",X23=""),"Não concluído",IF(T23&lt;0,"Não conforme",IF(OR(AND(C23&lt;12,D23&lt;&gt;"Estimativa gerencial mensal"),AND(OR(F23=501,F23=502,F23=503,F23=860,F23=861,F23=862,F23=869),V23="")),"Com ressalvas","Conforme"))))</x:f>
      </x:c>
      <x:c r="V23" s="118"/>
      <x:c r="W23" s="118"/>
      <x:c r="X23" s="118"/>
      <x:c r="Y23" s="118"/>
      <x:c r="Z23" s="118"/>
    </x:row>
    <x:row r="24">
      <x:c r="A24" s="118"/>
      <x:c r="B24" s="118"/>
      <x:c r="C24" s="118"/>
      <x:c r="D24" s="118"/>
      <x:c r="E24" s="118"/>
      <x:c r="F24" s="118"/>
      <x:c r="G24" s="118"/>
      <x:c r="H24" s="122"/>
      <x:c r="I24" s="122"/>
      <x:c r="J24" s="122"/>
      <x:c r="K24" s="122"/>
      <x:c r="L24" s="122"/>
      <x:c r="M24" s="122"/>
      <x:c r="N24" s="129" t="str">
        <x:f>IF(A24="","",H24-I24-J24-K24-L24-M24)</x:f>
      </x:c>
      <x:c r="O24" s="122"/>
      <x:c r="P24" s="122"/>
      <x:c r="Q24" s="129" t="str">
        <x:f>IF(A24="","",N24-O24)</x:f>
      </x:c>
      <x:c r="R24" s="122"/>
      <x:c r="S24" s="122"/>
      <x:c r="T24" s="129" t="str">
        <x:f>IF(A24="","",Q24-S24)</x:f>
      </x:c>
      <x:c r="U24" s="127" t="str">
        <x:f>IF(A24="","",IF(OR(B24="",C24="",D24="",F24="",R24="",W24="",X24=""),"Não concluído",IF(T24&lt;0,"Não conforme",IF(OR(AND(C24&lt;12,D24&lt;&gt;"Estimativa gerencial mensal"),AND(OR(F24=501,F24=502,F24=503,F24=860,F24=861,F24=862,F24=869),V24="")),"Com ressalvas","Conforme"))))</x:f>
      </x:c>
      <x:c r="V24" s="118"/>
      <x:c r="W24" s="118"/>
      <x:c r="X24" s="118"/>
      <x:c r="Y24" s="118"/>
      <x:c r="Z24" s="118"/>
    </x:row>
    <x:row r="25">
      <x:c r="A25" s="118"/>
      <x:c r="B25" s="118"/>
      <x:c r="C25" s="118"/>
      <x:c r="D25" s="118"/>
      <x:c r="E25" s="118"/>
      <x:c r="F25" s="118"/>
      <x:c r="G25" s="118"/>
      <x:c r="H25" s="122"/>
      <x:c r="I25" s="122"/>
      <x:c r="J25" s="122"/>
      <x:c r="K25" s="122"/>
      <x:c r="L25" s="122"/>
      <x:c r="M25" s="122"/>
      <x:c r="N25" s="129" t="str">
        <x:f>IF(A25="","",H25-I25-J25-K25-L25-M25)</x:f>
      </x:c>
      <x:c r="O25" s="122"/>
      <x:c r="P25" s="122"/>
      <x:c r="Q25" s="129" t="str">
        <x:f>IF(A25="","",N25-O25)</x:f>
      </x:c>
      <x:c r="R25" s="122"/>
      <x:c r="S25" s="122"/>
      <x:c r="T25" s="129" t="str">
        <x:f>IF(A25="","",Q25-S25)</x:f>
      </x:c>
      <x:c r="U25" s="127" t="str">
        <x:f>IF(A25="","",IF(OR(B25="",C25="",D25="",F25="",R25="",W25="",X25=""),"Não concluído",IF(T25&lt;0,"Não conforme",IF(OR(AND(C25&lt;12,D25&lt;&gt;"Estimativa gerencial mensal"),AND(OR(F25=501,F25=502,F25=503,F25=860,F25=861,F25=862,F25=869),V25="")),"Com ressalvas","Conforme"))))</x:f>
      </x:c>
      <x:c r="V25" s="118"/>
      <x:c r="W25" s="118"/>
      <x:c r="X25" s="118"/>
      <x:c r="Y25" s="118"/>
      <x:c r="Z25" s="118"/>
    </x:row>
    <x:row r="26">
      <x:c r="A26" s="118"/>
      <x:c r="B26" s="118"/>
      <x:c r="C26" s="118"/>
      <x:c r="D26" s="118"/>
      <x:c r="E26" s="118"/>
      <x:c r="F26" s="118"/>
      <x:c r="G26" s="118"/>
      <x:c r="H26" s="122"/>
      <x:c r="I26" s="122"/>
      <x:c r="J26" s="122"/>
      <x:c r="K26" s="122"/>
      <x:c r="L26" s="122"/>
      <x:c r="M26" s="122"/>
      <x:c r="N26" s="129" t="str">
        <x:f>IF(A26="","",H26-I26-J26-K26-L26-M26)</x:f>
      </x:c>
      <x:c r="O26" s="122"/>
      <x:c r="P26" s="122"/>
      <x:c r="Q26" s="129" t="str">
        <x:f>IF(A26="","",N26-O26)</x:f>
      </x:c>
      <x:c r="R26" s="122"/>
      <x:c r="S26" s="122"/>
      <x:c r="T26" s="129" t="str">
        <x:f>IF(A26="","",Q26-S26)</x:f>
      </x:c>
      <x:c r="U26" s="127" t="str">
        <x:f>IF(A26="","",IF(OR(B26="",C26="",D26="",F26="",R26="",W26="",X26=""),"Não concluído",IF(T26&lt;0,"Não conforme",IF(OR(AND(C26&lt;12,D26&lt;&gt;"Estimativa gerencial mensal"),AND(OR(F26=501,F26=502,F26=503,F26=860,F26=861,F26=862,F26=869),V26="")),"Com ressalvas","Conforme"))))</x:f>
      </x:c>
      <x:c r="V26" s="118"/>
      <x:c r="W26" s="118"/>
      <x:c r="X26" s="118"/>
      <x:c r="Y26" s="118"/>
      <x:c r="Z26" s="118"/>
    </x:row>
    <x:row r="27">
      <x:c r="A27" s="118"/>
      <x:c r="B27" s="118"/>
      <x:c r="C27" s="118"/>
      <x:c r="D27" s="118"/>
      <x:c r="E27" s="118"/>
      <x:c r="F27" s="118"/>
      <x:c r="G27" s="118"/>
      <x:c r="H27" s="122"/>
      <x:c r="I27" s="122"/>
      <x:c r="J27" s="122"/>
      <x:c r="K27" s="122"/>
      <x:c r="L27" s="122"/>
      <x:c r="M27" s="122"/>
      <x:c r="N27" s="129" t="str">
        <x:f>IF(A27="","",H27-I27-J27-K27-L27-M27)</x:f>
      </x:c>
      <x:c r="O27" s="122"/>
      <x:c r="P27" s="122"/>
      <x:c r="Q27" s="129" t="str">
        <x:f>IF(A27="","",N27-O27)</x:f>
      </x:c>
      <x:c r="R27" s="122"/>
      <x:c r="S27" s="122"/>
      <x:c r="T27" s="129" t="str">
        <x:f>IF(A27="","",Q27-S27)</x:f>
      </x:c>
      <x:c r="U27" s="127" t="str">
        <x:f>IF(A27="","",IF(OR(B27="",C27="",D27="",F27="",R27="",W27="",X27=""),"Não concluído",IF(T27&lt;0,"Não conforme",IF(OR(AND(C27&lt;12,D27&lt;&gt;"Estimativa gerencial mensal"),AND(OR(F27=501,F27=502,F27=503,F27=860,F27=861,F27=862,F27=869),V27="")),"Com ressalvas","Conforme"))))</x:f>
      </x:c>
      <x:c r="V27" s="118"/>
      <x:c r="W27" s="118"/>
      <x:c r="X27" s="118"/>
      <x:c r="Y27" s="118"/>
      <x:c r="Z27" s="118"/>
    </x:row>
    <x:row r="28">
      <x:c r="A28" s="118"/>
      <x:c r="B28" s="118"/>
      <x:c r="C28" s="118"/>
      <x:c r="D28" s="118"/>
      <x:c r="E28" s="118"/>
      <x:c r="F28" s="118"/>
      <x:c r="G28" s="118"/>
      <x:c r="H28" s="122"/>
      <x:c r="I28" s="122"/>
      <x:c r="J28" s="122"/>
      <x:c r="K28" s="122"/>
      <x:c r="L28" s="122"/>
      <x:c r="M28" s="122"/>
      <x:c r="N28" s="129" t="str">
        <x:f>IF(A28="","",H28-I28-J28-K28-L28-M28)</x:f>
      </x:c>
      <x:c r="O28" s="122"/>
      <x:c r="P28" s="122"/>
      <x:c r="Q28" s="129" t="str">
        <x:f>IF(A28="","",N28-O28)</x:f>
      </x:c>
      <x:c r="R28" s="122"/>
      <x:c r="S28" s="122"/>
      <x:c r="T28" s="129" t="str">
        <x:f>IF(A28="","",Q28-S28)</x:f>
      </x:c>
      <x:c r="U28" s="127" t="str">
        <x:f>IF(A28="","",IF(OR(B28="",C28="",D28="",F28="",R28="",W28="",X28=""),"Não concluído",IF(T28&lt;0,"Não conforme",IF(OR(AND(C28&lt;12,D28&lt;&gt;"Estimativa gerencial mensal"),AND(OR(F28=501,F28=502,F28=503,F28=860,F28=861,F28=862,F28=869),V28="")),"Com ressalvas","Conforme"))))</x:f>
      </x:c>
      <x:c r="V28" s="118"/>
      <x:c r="W28" s="118"/>
      <x:c r="X28" s="118"/>
      <x:c r="Y28" s="118"/>
      <x:c r="Z28" s="118"/>
    </x:row>
    <x:row r="29">
      <x:c r="A29" s="118"/>
      <x:c r="B29" s="118"/>
      <x:c r="C29" s="118"/>
      <x:c r="D29" s="118"/>
      <x:c r="E29" s="118"/>
      <x:c r="F29" s="118"/>
      <x:c r="G29" s="118"/>
      <x:c r="H29" s="122"/>
      <x:c r="I29" s="122"/>
      <x:c r="J29" s="122"/>
      <x:c r="K29" s="122"/>
      <x:c r="L29" s="122"/>
      <x:c r="M29" s="122"/>
      <x:c r="N29" s="129" t="str">
        <x:f>IF(A29="","",H29-I29-J29-K29-L29-M29)</x:f>
      </x:c>
      <x:c r="O29" s="122"/>
      <x:c r="P29" s="122"/>
      <x:c r="Q29" s="129" t="str">
        <x:f>IF(A29="","",N29-O29)</x:f>
      </x:c>
      <x:c r="R29" s="122"/>
      <x:c r="S29" s="122"/>
      <x:c r="T29" s="129" t="str">
        <x:f>IF(A29="","",Q29-S29)</x:f>
      </x:c>
      <x:c r="U29" s="127" t="str">
        <x:f>IF(A29="","",IF(OR(B29="",C29="",D29="",F29="",R29="",W29="",X29=""),"Não concluído",IF(T29&lt;0,"Não conforme",IF(OR(AND(C29&lt;12,D29&lt;&gt;"Estimativa gerencial mensal"),AND(OR(F29=501,F29=502,F29=503,F29=860,F29=861,F29=862,F29=869),V29="")),"Com ressalvas","Conforme"))))</x:f>
      </x:c>
      <x:c r="V29" s="118"/>
      <x:c r="W29" s="118"/>
      <x:c r="X29" s="118"/>
      <x:c r="Y29" s="118"/>
      <x:c r="Z29" s="118"/>
    </x:row>
    <x:row r="30">
      <x:c r="A30" s="118"/>
      <x:c r="B30" s="118"/>
      <x:c r="C30" s="118"/>
      <x:c r="D30" s="118"/>
      <x:c r="E30" s="118"/>
      <x:c r="F30" s="118"/>
      <x:c r="G30" s="118"/>
      <x:c r="H30" s="122"/>
      <x:c r="I30" s="122"/>
      <x:c r="J30" s="122"/>
      <x:c r="K30" s="122"/>
      <x:c r="L30" s="122"/>
      <x:c r="M30" s="122"/>
      <x:c r="N30" s="129" t="str">
        <x:f>IF(A30="","",H30-I30-J30-K30-L30-M30)</x:f>
      </x:c>
      <x:c r="O30" s="122"/>
      <x:c r="P30" s="122"/>
      <x:c r="Q30" s="129" t="str">
        <x:f>IF(A30="","",N30-O30)</x:f>
      </x:c>
      <x:c r="R30" s="122"/>
      <x:c r="S30" s="122"/>
      <x:c r="T30" s="129" t="str">
        <x:f>IF(A30="","",Q30-S30)</x:f>
      </x:c>
      <x:c r="U30" s="127" t="str">
        <x:f>IF(A30="","",IF(OR(B30="",C30="",D30="",F30="",R30="",W30="",X30=""),"Não concluído",IF(T30&lt;0,"Não conforme",IF(OR(AND(C30&lt;12,D30&lt;&gt;"Estimativa gerencial mensal"),AND(OR(F30=501,F30=502,F30=503,F30=860,F30=861,F30=862,F30=869),V30="")),"Com ressalvas","Conforme"))))</x:f>
      </x:c>
      <x:c r="V30" s="118"/>
      <x:c r="W30" s="118"/>
      <x:c r="X30" s="118"/>
      <x:c r="Y30" s="118"/>
      <x:c r="Z30" s="118"/>
    </x:row>
    <x:row r="31">
      <x:c r="A31" s="118"/>
      <x:c r="B31" s="118"/>
      <x:c r="C31" s="118"/>
      <x:c r="D31" s="118"/>
      <x:c r="E31" s="118"/>
      <x:c r="F31" s="118"/>
      <x:c r="G31" s="118"/>
      <x:c r="H31" s="122"/>
      <x:c r="I31" s="122"/>
      <x:c r="J31" s="122"/>
      <x:c r="K31" s="122"/>
      <x:c r="L31" s="122"/>
      <x:c r="M31" s="122"/>
      <x:c r="N31" s="129" t="str">
        <x:f>IF(A31="","",H31-I31-J31-K31-L31-M31)</x:f>
      </x:c>
      <x:c r="O31" s="122"/>
      <x:c r="P31" s="122"/>
      <x:c r="Q31" s="129" t="str">
        <x:f>IF(A31="","",N31-O31)</x:f>
      </x:c>
      <x:c r="R31" s="122"/>
      <x:c r="S31" s="122"/>
      <x:c r="T31" s="129" t="str">
        <x:f>IF(A31="","",Q31-S31)</x:f>
      </x:c>
      <x:c r="U31" s="127" t="str">
        <x:f>IF(A31="","",IF(OR(B31="",C31="",D31="",F31="",R31="",W31="",X31=""),"Não concluído",IF(T31&lt;0,"Não conforme",IF(OR(AND(C31&lt;12,D31&lt;&gt;"Estimativa gerencial mensal"),AND(OR(F31=501,F31=502,F31=503,F31=860,F31=861,F31=862,F31=869),V31="")),"Com ressalvas","Conforme"))))</x:f>
      </x:c>
      <x:c r="V31" s="118"/>
      <x:c r="W31" s="118"/>
      <x:c r="X31" s="118"/>
      <x:c r="Y31" s="118"/>
      <x:c r="Z31" s="118"/>
    </x:row>
    <x:row r="32">
      <x:c r="A32" s="118"/>
      <x:c r="B32" s="118"/>
      <x:c r="C32" s="118"/>
      <x:c r="D32" s="118"/>
      <x:c r="E32" s="118"/>
      <x:c r="F32" s="118"/>
      <x:c r="G32" s="118"/>
      <x:c r="H32" s="122"/>
      <x:c r="I32" s="122"/>
      <x:c r="J32" s="122"/>
      <x:c r="K32" s="122"/>
      <x:c r="L32" s="122"/>
      <x:c r="M32" s="122"/>
      <x:c r="N32" s="129" t="str">
        <x:f>IF(A32="","",H32-I32-J32-K32-L32-M32)</x:f>
      </x:c>
      <x:c r="O32" s="122"/>
      <x:c r="P32" s="122"/>
      <x:c r="Q32" s="129" t="str">
        <x:f>IF(A32="","",N32-O32)</x:f>
      </x:c>
      <x:c r="R32" s="122"/>
      <x:c r="S32" s="122"/>
      <x:c r="T32" s="129" t="str">
        <x:f>IF(A32="","",Q32-S32)</x:f>
      </x:c>
      <x:c r="U32" s="127" t="str">
        <x:f>IF(A32="","",IF(OR(B32="",C32="",D32="",F32="",R32="",W32="",X32=""),"Não concluído",IF(T32&lt;0,"Não conforme",IF(OR(AND(C32&lt;12,D32&lt;&gt;"Estimativa gerencial mensal"),AND(OR(F32=501,F32=502,F32=503,F32=860,F32=861,F32=862,F32=869),V32="")),"Com ressalvas","Conforme"))))</x:f>
      </x:c>
      <x:c r="V32" s="118"/>
      <x:c r="W32" s="118"/>
      <x:c r="X32" s="118"/>
      <x:c r="Y32" s="118"/>
      <x:c r="Z32" s="118"/>
    </x:row>
    <x:row r="33">
      <x:c r="A33" s="118"/>
      <x:c r="B33" s="118"/>
      <x:c r="C33" s="118"/>
      <x:c r="D33" s="118"/>
      <x:c r="E33" s="118"/>
      <x:c r="F33" s="118"/>
      <x:c r="G33" s="118"/>
      <x:c r="H33" s="122"/>
      <x:c r="I33" s="122"/>
      <x:c r="J33" s="122"/>
      <x:c r="K33" s="122"/>
      <x:c r="L33" s="122"/>
      <x:c r="M33" s="122"/>
      <x:c r="N33" s="129" t="str">
        <x:f>IF(A33="","",H33-I33-J33-K33-L33-M33)</x:f>
      </x:c>
      <x:c r="O33" s="122"/>
      <x:c r="P33" s="122"/>
      <x:c r="Q33" s="129" t="str">
        <x:f>IF(A33="","",N33-O33)</x:f>
      </x:c>
      <x:c r="R33" s="122"/>
      <x:c r="S33" s="122"/>
      <x:c r="T33" s="129" t="str">
        <x:f>IF(A33="","",Q33-S33)</x:f>
      </x:c>
      <x:c r="U33" s="127" t="str">
        <x:f>IF(A33="","",IF(OR(B33="",C33="",D33="",F33="",R33="",W33="",X33=""),"Não concluído",IF(T33&lt;0,"Não conforme",IF(OR(AND(C33&lt;12,D33&lt;&gt;"Estimativa gerencial mensal"),AND(OR(F33=501,F33=502,F33=503,F33=860,F33=861,F33=862,F33=869),V33="")),"Com ressalvas","Conforme"))))</x:f>
      </x:c>
      <x:c r="V33" s="118"/>
      <x:c r="W33" s="118"/>
      <x:c r="X33" s="118"/>
      <x:c r="Y33" s="118"/>
      <x:c r="Z33" s="118"/>
    </x:row>
    <x:row r="34">
      <x:c r="A34" s="118"/>
      <x:c r="B34" s="118"/>
      <x:c r="C34" s="118"/>
      <x:c r="D34" s="118"/>
      <x:c r="E34" s="118"/>
      <x:c r="F34" s="118"/>
      <x:c r="G34" s="118"/>
      <x:c r="H34" s="122"/>
      <x:c r="I34" s="122"/>
      <x:c r="J34" s="122"/>
      <x:c r="K34" s="122"/>
      <x:c r="L34" s="122"/>
      <x:c r="M34" s="122"/>
      <x:c r="N34" s="129" t="str">
        <x:f>IF(A34="","",H34-I34-J34-K34-L34-M34)</x:f>
      </x:c>
      <x:c r="O34" s="122"/>
      <x:c r="P34" s="122"/>
      <x:c r="Q34" s="129" t="str">
        <x:f>IF(A34="","",N34-O34)</x:f>
      </x:c>
      <x:c r="R34" s="122"/>
      <x:c r="S34" s="122"/>
      <x:c r="T34" s="129" t="str">
        <x:f>IF(A34="","",Q34-S34)</x:f>
      </x:c>
      <x:c r="U34" s="127" t="str">
        <x:f>IF(A34="","",IF(OR(B34="",C34="",D34="",F34="",R34="",W34="",X34=""),"Não concluído",IF(T34&lt;0,"Não conforme",IF(OR(AND(C34&lt;12,D34&lt;&gt;"Estimativa gerencial mensal"),AND(OR(F34=501,F34=502,F34=503,F34=860,F34=861,F34=862,F34=869),V34="")),"Com ressalvas","Conforme"))))</x:f>
      </x:c>
      <x:c r="V34" s="118"/>
      <x:c r="W34" s="118"/>
      <x:c r="X34" s="118"/>
      <x:c r="Y34" s="118"/>
      <x:c r="Z34" s="118"/>
    </x:row>
    <x:row r="35">
      <x:c r="A35" s="118"/>
      <x:c r="B35" s="118"/>
      <x:c r="C35" s="118"/>
      <x:c r="D35" s="118"/>
      <x:c r="E35" s="118"/>
      <x:c r="F35" s="118"/>
      <x:c r="G35" s="118"/>
      <x:c r="H35" s="122"/>
      <x:c r="I35" s="122"/>
      <x:c r="J35" s="122"/>
      <x:c r="K35" s="122"/>
      <x:c r="L35" s="122"/>
      <x:c r="M35" s="122"/>
      <x:c r="N35" s="129" t="str">
        <x:f>IF(A35="","",H35-I35-J35-K35-L35-M35)</x:f>
      </x:c>
      <x:c r="O35" s="122"/>
      <x:c r="P35" s="122"/>
      <x:c r="Q35" s="129" t="str">
        <x:f>IF(A35="","",N35-O35)</x:f>
      </x:c>
      <x:c r="R35" s="122"/>
      <x:c r="S35" s="122"/>
      <x:c r="T35" s="129" t="str">
        <x:f>IF(A35="","",Q35-S35)</x:f>
      </x:c>
      <x:c r="U35" s="127" t="str">
        <x:f>IF(A35="","",IF(OR(B35="",C35="",D35="",F35="",R35="",W35="",X35=""),"Não concluído",IF(T35&lt;0,"Não conforme",IF(OR(AND(C35&lt;12,D35&lt;&gt;"Estimativa gerencial mensal"),AND(OR(F35=501,F35=502,F35=503,F35=860,F35=861,F35=862,F35=869),V35="")),"Com ressalvas","Conforme"))))</x:f>
      </x:c>
      <x:c r="V35" s="118"/>
      <x:c r="W35" s="118"/>
      <x:c r="X35" s="118"/>
      <x:c r="Y35" s="118"/>
      <x:c r="Z35" s="118"/>
    </x:row>
    <x:row r="36">
      <x:c r="A36" s="118"/>
      <x:c r="B36" s="118"/>
      <x:c r="C36" s="118"/>
      <x:c r="D36" s="118"/>
      <x:c r="E36" s="118"/>
      <x:c r="F36" s="118"/>
      <x:c r="G36" s="118"/>
      <x:c r="H36" s="122"/>
      <x:c r="I36" s="122"/>
      <x:c r="J36" s="122"/>
      <x:c r="K36" s="122"/>
      <x:c r="L36" s="122"/>
      <x:c r="M36" s="122"/>
      <x:c r="N36" s="129" t="str">
        <x:f>IF(A36="","",H36-I36-J36-K36-L36-M36)</x:f>
      </x:c>
      <x:c r="O36" s="122"/>
      <x:c r="P36" s="122"/>
      <x:c r="Q36" s="129" t="str">
        <x:f>IF(A36="","",N36-O36)</x:f>
      </x:c>
      <x:c r="R36" s="122"/>
      <x:c r="S36" s="122"/>
      <x:c r="T36" s="129" t="str">
        <x:f>IF(A36="","",Q36-S36)</x:f>
      </x:c>
      <x:c r="U36" s="127" t="str">
        <x:f>IF(A36="","",IF(OR(B36="",C36="",D36="",F36="",R36="",W36="",X36=""),"Não concluído",IF(T36&lt;0,"Não conforme",IF(OR(AND(C36&lt;12,D36&lt;&gt;"Estimativa gerencial mensal"),AND(OR(F36=501,F36=502,F36=503,F36=860,F36=861,F36=862,F36=869),V36="")),"Com ressalvas","Conforme"))))</x:f>
      </x:c>
      <x:c r="V36" s="118"/>
      <x:c r="W36" s="118"/>
      <x:c r="X36" s="118"/>
      <x:c r="Y36" s="118"/>
      <x:c r="Z36" s="118"/>
    </x:row>
    <x:row r="37">
      <x:c r="A37" s="118"/>
      <x:c r="B37" s="118"/>
      <x:c r="C37" s="118"/>
      <x:c r="D37" s="118"/>
      <x:c r="E37" s="118"/>
      <x:c r="F37" s="118"/>
      <x:c r="G37" s="118"/>
      <x:c r="H37" s="122"/>
      <x:c r="I37" s="122"/>
      <x:c r="J37" s="122"/>
      <x:c r="K37" s="122"/>
      <x:c r="L37" s="122"/>
      <x:c r="M37" s="122"/>
      <x:c r="N37" s="129" t="str">
        <x:f>IF(A37="","",H37-I37-J37-K37-L37-M37)</x:f>
      </x:c>
      <x:c r="O37" s="122"/>
      <x:c r="P37" s="122"/>
      <x:c r="Q37" s="129" t="str">
        <x:f>IF(A37="","",N37-O37)</x:f>
      </x:c>
      <x:c r="R37" s="122"/>
      <x:c r="S37" s="122"/>
      <x:c r="T37" s="129" t="str">
        <x:f>IF(A37="","",Q37-S37)</x:f>
      </x:c>
      <x:c r="U37" s="127" t="str">
        <x:f>IF(A37="","",IF(OR(B37="",C37="",D37="",F37="",R37="",W37="",X37=""),"Não concluído",IF(T37&lt;0,"Não conforme",IF(OR(AND(C37&lt;12,D37&lt;&gt;"Estimativa gerencial mensal"),AND(OR(F37=501,F37=502,F37=503,F37=860,F37=861,F37=862,F37=869),V37="")),"Com ressalvas","Conforme"))))</x:f>
      </x:c>
      <x:c r="V37" s="118"/>
      <x:c r="W37" s="118"/>
      <x:c r="X37" s="118"/>
      <x:c r="Y37" s="118"/>
      <x:c r="Z37" s="118"/>
    </x:row>
    <x:row r="38">
      <x:c r="A38" s="118"/>
      <x:c r="B38" s="118"/>
      <x:c r="C38" s="118"/>
      <x:c r="D38" s="118"/>
      <x:c r="E38" s="118"/>
      <x:c r="F38" s="118"/>
      <x:c r="G38" s="118"/>
      <x:c r="H38" s="122"/>
      <x:c r="I38" s="122"/>
      <x:c r="J38" s="122"/>
      <x:c r="K38" s="122"/>
      <x:c r="L38" s="122"/>
      <x:c r="M38" s="122"/>
      <x:c r="N38" s="129" t="str">
        <x:f>IF(A38="","",H38-I38-J38-K38-L38-M38)</x:f>
      </x:c>
      <x:c r="O38" s="122"/>
      <x:c r="P38" s="122"/>
      <x:c r="Q38" s="129" t="str">
        <x:f>IF(A38="","",N38-O38)</x:f>
      </x:c>
      <x:c r="R38" s="122"/>
      <x:c r="S38" s="122"/>
      <x:c r="T38" s="129" t="str">
        <x:f>IF(A38="","",Q38-S38)</x:f>
      </x:c>
      <x:c r="U38" s="127" t="str">
        <x:f>IF(A38="","",IF(OR(B38="",C38="",D38="",F38="",R38="",W38="",X38=""),"Não concluído",IF(T38&lt;0,"Não conforme",IF(OR(AND(C38&lt;12,D38&lt;&gt;"Estimativa gerencial mensal"),AND(OR(F38=501,F38=502,F38=503,F38=860,F38=861,F38=862,F38=869),V38="")),"Com ressalvas","Conforme"))))</x:f>
      </x:c>
      <x:c r="V38" s="118"/>
      <x:c r="W38" s="118"/>
      <x:c r="X38" s="118"/>
      <x:c r="Y38" s="118"/>
      <x:c r="Z38" s="118"/>
    </x:row>
    <x:row r="39">
      <x:c r="A39" s="118"/>
      <x:c r="B39" s="118"/>
      <x:c r="C39" s="118"/>
      <x:c r="D39" s="118"/>
      <x:c r="E39" s="118"/>
      <x:c r="F39" s="118"/>
      <x:c r="G39" s="118"/>
      <x:c r="H39" s="122"/>
      <x:c r="I39" s="122"/>
      <x:c r="J39" s="122"/>
      <x:c r="K39" s="122"/>
      <x:c r="L39" s="122"/>
      <x:c r="M39" s="122"/>
      <x:c r="N39" s="129" t="str">
        <x:f>IF(A39="","",H39-I39-J39-K39-L39-M39)</x:f>
      </x:c>
      <x:c r="O39" s="122"/>
      <x:c r="P39" s="122"/>
      <x:c r="Q39" s="129" t="str">
        <x:f>IF(A39="","",N39-O39)</x:f>
      </x:c>
      <x:c r="R39" s="122"/>
      <x:c r="S39" s="122"/>
      <x:c r="T39" s="129" t="str">
        <x:f>IF(A39="","",Q39-S39)</x:f>
      </x:c>
      <x:c r="U39" s="127" t="str">
        <x:f>IF(A39="","",IF(OR(B39="",C39="",D39="",F39="",R39="",W39="",X39=""),"Não concluído",IF(T39&lt;0,"Não conforme",IF(OR(AND(C39&lt;12,D39&lt;&gt;"Estimativa gerencial mensal"),AND(OR(F39=501,F39=502,F39=503,F39=860,F39=861,F39=862,F39=869),V39="")),"Com ressalvas","Conforme"))))</x:f>
      </x:c>
      <x:c r="V39" s="118"/>
      <x:c r="W39" s="118"/>
      <x:c r="X39" s="118"/>
      <x:c r="Y39" s="118"/>
      <x:c r="Z39" s="118"/>
    </x:row>
    <x:row r="40">
      <x:c r="A40" s="118"/>
      <x:c r="B40" s="118"/>
      <x:c r="C40" s="118"/>
      <x:c r="D40" s="118"/>
      <x:c r="E40" s="118"/>
      <x:c r="F40" s="118"/>
      <x:c r="G40" s="118"/>
      <x:c r="H40" s="122"/>
      <x:c r="I40" s="122"/>
      <x:c r="J40" s="122"/>
      <x:c r="K40" s="122"/>
      <x:c r="L40" s="122"/>
      <x:c r="M40" s="122"/>
      <x:c r="N40" s="129" t="str">
        <x:f>IF(A40="","",H40-I40-J40-K40-L40-M40)</x:f>
      </x:c>
      <x:c r="O40" s="122"/>
      <x:c r="P40" s="122"/>
      <x:c r="Q40" s="129" t="str">
        <x:f>IF(A40="","",N40-O40)</x:f>
      </x:c>
      <x:c r="R40" s="122"/>
      <x:c r="S40" s="122"/>
      <x:c r="T40" s="129" t="str">
        <x:f>IF(A40="","",Q40-S40)</x:f>
      </x:c>
      <x:c r="U40" s="127" t="str">
        <x:f>IF(A40="","",IF(OR(B40="",C40="",D40="",F40="",R40="",W40="",X40=""),"Não concluído",IF(T40&lt;0,"Não conforme",IF(OR(AND(C40&lt;12,D40&lt;&gt;"Estimativa gerencial mensal"),AND(OR(F40=501,F40=502,F40=503,F40=860,F40=861,F40=862,F40=869),V40="")),"Com ressalvas","Conforme"))))</x:f>
      </x:c>
      <x:c r="V40" s="118"/>
      <x:c r="W40" s="118"/>
      <x:c r="X40" s="118"/>
      <x:c r="Y40" s="118"/>
      <x:c r="Z40" s="118"/>
    </x:row>
    <x:row r="41">
      <x:c r="A41" s="118"/>
      <x:c r="B41" s="118"/>
      <x:c r="C41" s="118"/>
      <x:c r="D41" s="118"/>
      <x:c r="E41" s="118"/>
      <x:c r="F41" s="118"/>
      <x:c r="G41" s="118"/>
      <x:c r="H41" s="122"/>
      <x:c r="I41" s="122"/>
      <x:c r="J41" s="122"/>
      <x:c r="K41" s="122"/>
      <x:c r="L41" s="122"/>
      <x:c r="M41" s="122"/>
      <x:c r="N41" s="129" t="str">
        <x:f>IF(A41="","",H41-I41-J41-K41-L41-M41)</x:f>
      </x:c>
      <x:c r="O41" s="122"/>
      <x:c r="P41" s="122"/>
      <x:c r="Q41" s="129" t="str">
        <x:f>IF(A41="","",N41-O41)</x:f>
      </x:c>
      <x:c r="R41" s="122"/>
      <x:c r="S41" s="122"/>
      <x:c r="T41" s="129" t="str">
        <x:f>IF(A41="","",Q41-S41)</x:f>
      </x:c>
      <x:c r="U41" s="127" t="str">
        <x:f>IF(A41="","",IF(OR(B41="",C41="",D41="",F41="",R41="",W41="",X41=""),"Não concluído",IF(T41&lt;0,"Não conforme",IF(OR(AND(C41&lt;12,D41&lt;&gt;"Estimativa gerencial mensal"),AND(OR(F41=501,F41=502,F41=503,F41=860,F41=861,F41=862,F41=869),V41="")),"Com ressalvas","Conforme"))))</x:f>
      </x:c>
      <x:c r="V41" s="118"/>
      <x:c r="W41" s="118"/>
      <x:c r="X41" s="118"/>
      <x:c r="Y41" s="118"/>
      <x:c r="Z41" s="118"/>
    </x:row>
    <x:row r="42">
      <x:c r="A42" s="118"/>
      <x:c r="B42" s="118"/>
      <x:c r="C42" s="118"/>
      <x:c r="D42" s="118"/>
      <x:c r="E42" s="118"/>
      <x:c r="F42" s="118"/>
      <x:c r="G42" s="118"/>
      <x:c r="H42" s="122"/>
      <x:c r="I42" s="122"/>
      <x:c r="J42" s="122"/>
      <x:c r="K42" s="122"/>
      <x:c r="L42" s="122"/>
      <x:c r="M42" s="122"/>
      <x:c r="N42" s="129" t="str">
        <x:f>IF(A42="","",H42-I42-J42-K42-L42-M42)</x:f>
      </x:c>
      <x:c r="O42" s="122"/>
      <x:c r="P42" s="122"/>
      <x:c r="Q42" s="129" t="str">
        <x:f>IF(A42="","",N42-O42)</x:f>
      </x:c>
      <x:c r="R42" s="122"/>
      <x:c r="S42" s="122"/>
      <x:c r="T42" s="129" t="str">
        <x:f>IF(A42="","",Q42-S42)</x:f>
      </x:c>
      <x:c r="U42" s="127" t="str">
        <x:f>IF(A42="","",IF(OR(B42="",C42="",D42="",F42="",R42="",W42="",X42=""),"Não concluído",IF(T42&lt;0,"Não conforme",IF(OR(AND(C42&lt;12,D42&lt;&gt;"Estimativa gerencial mensal"),AND(OR(F42=501,F42=502,F42=503,F42=860,F42=861,F42=862,F42=869),V42="")),"Com ressalvas","Conforme"))))</x:f>
      </x:c>
      <x:c r="V42" s="118"/>
      <x:c r="W42" s="118"/>
      <x:c r="X42" s="118"/>
      <x:c r="Y42" s="118"/>
      <x:c r="Z42" s="118"/>
    </x:row>
    <x:row r="43">
      <x:c r="A43" s="118"/>
      <x:c r="B43" s="118"/>
      <x:c r="C43" s="118"/>
      <x:c r="D43" s="118"/>
      <x:c r="E43" s="118"/>
      <x:c r="F43" s="118"/>
      <x:c r="G43" s="118"/>
      <x:c r="H43" s="122"/>
      <x:c r="I43" s="122"/>
      <x:c r="J43" s="122"/>
      <x:c r="K43" s="122"/>
      <x:c r="L43" s="122"/>
      <x:c r="M43" s="122"/>
      <x:c r="N43" s="129" t="str">
        <x:f>IF(A43="","",H43-I43-J43-K43-L43-M43)</x:f>
      </x:c>
      <x:c r="O43" s="122"/>
      <x:c r="P43" s="122"/>
      <x:c r="Q43" s="129" t="str">
        <x:f>IF(A43="","",N43-O43)</x:f>
      </x:c>
      <x:c r="R43" s="122"/>
      <x:c r="S43" s="122"/>
      <x:c r="T43" s="129" t="str">
        <x:f>IF(A43="","",Q43-S43)</x:f>
      </x:c>
      <x:c r="U43" s="127" t="str">
        <x:f>IF(A43="","",IF(OR(B43="",C43="",D43="",F43="",R43="",W43="",X43=""),"Não concluído",IF(T43&lt;0,"Não conforme",IF(OR(AND(C43&lt;12,D43&lt;&gt;"Estimativa gerencial mensal"),AND(OR(F43=501,F43=502,F43=503,F43=860,F43=861,F43=862,F43=869),V43="")),"Com ressalvas","Conforme"))))</x:f>
      </x:c>
      <x:c r="V43" s="118"/>
      <x:c r="W43" s="118"/>
      <x:c r="X43" s="118"/>
      <x:c r="Y43" s="118"/>
      <x:c r="Z43" s="118"/>
    </x:row>
    <x:row r="44">
      <x:c r="A44" s="118"/>
      <x:c r="B44" s="118"/>
      <x:c r="C44" s="118"/>
      <x:c r="D44" s="118"/>
      <x:c r="E44" s="118"/>
      <x:c r="F44" s="118"/>
      <x:c r="G44" s="118"/>
      <x:c r="H44" s="122"/>
      <x:c r="I44" s="122"/>
      <x:c r="J44" s="122"/>
      <x:c r="K44" s="122"/>
      <x:c r="L44" s="122"/>
      <x:c r="M44" s="122"/>
      <x:c r="N44" s="129" t="str">
        <x:f>IF(A44="","",H44-I44-J44-K44-L44-M44)</x:f>
      </x:c>
      <x:c r="O44" s="122"/>
      <x:c r="P44" s="122"/>
      <x:c r="Q44" s="129" t="str">
        <x:f>IF(A44="","",N44-O44)</x:f>
      </x:c>
      <x:c r="R44" s="122"/>
      <x:c r="S44" s="122"/>
      <x:c r="T44" s="129" t="str">
        <x:f>IF(A44="","",Q44-S44)</x:f>
      </x:c>
      <x:c r="U44" s="127" t="str">
        <x:f>IF(A44="","",IF(OR(B44="",C44="",D44="",F44="",R44="",W44="",X44=""),"Não concluído",IF(T44&lt;0,"Não conforme",IF(OR(AND(C44&lt;12,D44&lt;&gt;"Estimativa gerencial mensal"),AND(OR(F44=501,F44=502,F44=503,F44=860,F44=861,F44=862,F44=869),V44="")),"Com ressalvas","Conforme"))))</x:f>
      </x:c>
      <x:c r="V44" s="118"/>
      <x:c r="W44" s="118"/>
      <x:c r="X44" s="118"/>
      <x:c r="Y44" s="118"/>
      <x:c r="Z44" s="118"/>
    </x:row>
    <x:row r="45">
      <x:c r="A45" s="118"/>
      <x:c r="B45" s="118"/>
      <x:c r="C45" s="118"/>
      <x:c r="D45" s="118"/>
      <x:c r="E45" s="118"/>
      <x:c r="F45" s="118"/>
      <x:c r="G45" s="118"/>
      <x:c r="H45" s="122"/>
      <x:c r="I45" s="122"/>
      <x:c r="J45" s="122"/>
      <x:c r="K45" s="122"/>
      <x:c r="L45" s="122"/>
      <x:c r="M45" s="122"/>
      <x:c r="N45" s="129" t="str">
        <x:f>IF(A45="","",H45-I45-J45-K45-L45-M45)</x:f>
      </x:c>
      <x:c r="O45" s="122"/>
      <x:c r="P45" s="122"/>
      <x:c r="Q45" s="129" t="str">
        <x:f>IF(A45="","",N45-O45)</x:f>
      </x:c>
      <x:c r="R45" s="122"/>
      <x:c r="S45" s="122"/>
      <x:c r="T45" s="129" t="str">
        <x:f>IF(A45="","",Q45-S45)</x:f>
      </x:c>
      <x:c r="U45" s="127" t="str">
        <x:f>IF(A45="","",IF(OR(B45="",C45="",D45="",F45="",R45="",W45="",X45=""),"Não concluído",IF(T45&lt;0,"Não conforme",IF(OR(AND(C45&lt;12,D45&lt;&gt;"Estimativa gerencial mensal"),AND(OR(F45=501,F45=502,F45=503,F45=860,F45=861,F45=862,F45=869),V45="")),"Com ressalvas","Conforme"))))</x:f>
      </x:c>
      <x:c r="V45" s="118"/>
      <x:c r="W45" s="118"/>
      <x:c r="X45" s="118"/>
      <x:c r="Y45" s="118"/>
      <x:c r="Z45" s="118"/>
    </x:row>
    <x:row r="46">
      <x:c r="A46" s="118"/>
      <x:c r="B46" s="118"/>
      <x:c r="C46" s="118"/>
      <x:c r="D46" s="118"/>
      <x:c r="E46" s="118"/>
      <x:c r="F46" s="118"/>
      <x:c r="G46" s="118"/>
      <x:c r="H46" s="122"/>
      <x:c r="I46" s="122"/>
      <x:c r="J46" s="122"/>
      <x:c r="K46" s="122"/>
      <x:c r="L46" s="122"/>
      <x:c r="M46" s="122"/>
      <x:c r="N46" s="129" t="str">
        <x:f>IF(A46="","",H46-I46-J46-K46-L46-M46)</x:f>
      </x:c>
      <x:c r="O46" s="122"/>
      <x:c r="P46" s="122"/>
      <x:c r="Q46" s="129" t="str">
        <x:f>IF(A46="","",N46-O46)</x:f>
      </x:c>
      <x:c r="R46" s="122"/>
      <x:c r="S46" s="122"/>
      <x:c r="T46" s="129" t="str">
        <x:f>IF(A46="","",Q46-S46)</x:f>
      </x:c>
      <x:c r="U46" s="127" t="str">
        <x:f>IF(A46="","",IF(OR(B46="",C46="",D46="",F46="",R46="",W46="",X46=""),"Não concluído",IF(T46&lt;0,"Não conforme",IF(OR(AND(C46&lt;12,D46&lt;&gt;"Estimativa gerencial mensal"),AND(OR(F46=501,F46=502,F46=503,F46=860,F46=861,F46=862,F46=869),V46="")),"Com ressalvas","Conforme"))))</x:f>
      </x:c>
      <x:c r="V46" s="118"/>
      <x:c r="W46" s="118"/>
      <x:c r="X46" s="118"/>
      <x:c r="Y46" s="118"/>
      <x:c r="Z46" s="118"/>
    </x:row>
    <x:row r="47">
      <x:c r="A47" s="118"/>
      <x:c r="B47" s="118"/>
      <x:c r="C47" s="118"/>
      <x:c r="D47" s="118"/>
      <x:c r="E47" s="118"/>
      <x:c r="F47" s="118"/>
      <x:c r="G47" s="118"/>
      <x:c r="H47" s="122"/>
      <x:c r="I47" s="122"/>
      <x:c r="J47" s="122"/>
      <x:c r="K47" s="122"/>
      <x:c r="L47" s="122"/>
      <x:c r="M47" s="122"/>
      <x:c r="N47" s="129" t="str">
        <x:f>IF(A47="","",H47-I47-J47-K47-L47-M47)</x:f>
      </x:c>
      <x:c r="O47" s="122"/>
      <x:c r="P47" s="122"/>
      <x:c r="Q47" s="129" t="str">
        <x:f>IF(A47="","",N47-O47)</x:f>
      </x:c>
      <x:c r="R47" s="122"/>
      <x:c r="S47" s="122"/>
      <x:c r="T47" s="129" t="str">
        <x:f>IF(A47="","",Q47-S47)</x:f>
      </x:c>
      <x:c r="U47" s="127" t="str">
        <x:f>IF(A47="","",IF(OR(B47="",C47="",D47="",F47="",R47="",W47="",X47=""),"Não concluído",IF(T47&lt;0,"Não conforme",IF(OR(AND(C47&lt;12,D47&lt;&gt;"Estimativa gerencial mensal"),AND(OR(F47=501,F47=502,F47=503,F47=860,F47=861,F47=862,F47=869),V47="")),"Com ressalvas","Conforme"))))</x:f>
      </x:c>
      <x:c r="V47" s="118"/>
      <x:c r="W47" s="118"/>
      <x:c r="X47" s="118"/>
      <x:c r="Y47" s="118"/>
      <x:c r="Z47" s="118"/>
    </x:row>
    <x:row r="48">
      <x:c r="A48" s="118"/>
      <x:c r="B48" s="118"/>
      <x:c r="C48" s="118"/>
      <x:c r="D48" s="118"/>
      <x:c r="E48" s="118"/>
      <x:c r="F48" s="118"/>
      <x:c r="G48" s="118"/>
      <x:c r="H48" s="122"/>
      <x:c r="I48" s="122"/>
      <x:c r="J48" s="122"/>
      <x:c r="K48" s="122"/>
      <x:c r="L48" s="122"/>
      <x:c r="M48" s="122"/>
      <x:c r="N48" s="129" t="str">
        <x:f>IF(A48="","",H48-I48-J48-K48-L48-M48)</x:f>
      </x:c>
      <x:c r="O48" s="122"/>
      <x:c r="P48" s="122"/>
      <x:c r="Q48" s="129" t="str">
        <x:f>IF(A48="","",N48-O48)</x:f>
      </x:c>
      <x:c r="R48" s="122"/>
      <x:c r="S48" s="122"/>
      <x:c r="T48" s="129" t="str">
        <x:f>IF(A48="","",Q48-S48)</x:f>
      </x:c>
      <x:c r="U48" s="127" t="str">
        <x:f>IF(A48="","",IF(OR(B48="",C48="",D48="",F48="",R48="",W48="",X48=""),"Não concluído",IF(T48&lt;0,"Não conforme",IF(OR(AND(C48&lt;12,D48&lt;&gt;"Estimativa gerencial mensal"),AND(OR(F48=501,F48=502,F48=503,F48=860,F48=861,F48=862,F48=869),V48="")),"Com ressalvas","Conforme"))))</x:f>
      </x:c>
      <x:c r="V48" s="118"/>
      <x:c r="W48" s="118"/>
      <x:c r="X48" s="118"/>
      <x:c r="Y48" s="118"/>
      <x:c r="Z48" s="118"/>
    </x:row>
    <x:row r="49">
      <x:c r="A49" s="118"/>
      <x:c r="B49" s="118"/>
      <x:c r="C49" s="118"/>
      <x:c r="D49" s="118"/>
      <x:c r="E49" s="118"/>
      <x:c r="F49" s="118"/>
      <x:c r="G49" s="118"/>
      <x:c r="H49" s="122"/>
      <x:c r="I49" s="122"/>
      <x:c r="J49" s="122"/>
      <x:c r="K49" s="122"/>
      <x:c r="L49" s="122"/>
      <x:c r="M49" s="122"/>
      <x:c r="N49" s="129" t="str">
        <x:f>IF(A49="","",H49-I49-J49-K49-L49-M49)</x:f>
      </x:c>
      <x:c r="O49" s="122"/>
      <x:c r="P49" s="122"/>
      <x:c r="Q49" s="129" t="str">
        <x:f>IF(A49="","",N49-O49)</x:f>
      </x:c>
      <x:c r="R49" s="122"/>
      <x:c r="S49" s="122"/>
      <x:c r="T49" s="129" t="str">
        <x:f>IF(A49="","",Q49-S49)</x:f>
      </x:c>
      <x:c r="U49" s="127" t="str">
        <x:f>IF(A49="","",IF(OR(B49="",C49="",D49="",F49="",R49="",W49="",X49=""),"Não concluído",IF(T49&lt;0,"Não conforme",IF(OR(AND(C49&lt;12,D49&lt;&gt;"Estimativa gerencial mensal"),AND(OR(F49=501,F49=502,F49=503,F49=860,F49=861,F49=862,F49=869),V49="")),"Com ressalvas","Conforme"))))</x:f>
      </x:c>
      <x:c r="V49" s="118"/>
      <x:c r="W49" s="118"/>
      <x:c r="X49" s="118"/>
      <x:c r="Y49" s="118"/>
      <x:c r="Z49" s="118"/>
    </x:row>
    <x:row r="50">
      <x:c r="A50" s="118"/>
      <x:c r="B50" s="118"/>
      <x:c r="C50" s="118"/>
      <x:c r="D50" s="118"/>
      <x:c r="E50" s="118"/>
      <x:c r="F50" s="118"/>
      <x:c r="G50" s="118"/>
      <x:c r="H50" s="122"/>
      <x:c r="I50" s="122"/>
      <x:c r="J50" s="122"/>
      <x:c r="K50" s="122"/>
      <x:c r="L50" s="122"/>
      <x:c r="M50" s="122"/>
      <x:c r="N50" s="129" t="str">
        <x:f>IF(A50="","",H50-I50-J50-K50-L50-M50)</x:f>
      </x:c>
      <x:c r="O50" s="122"/>
      <x:c r="P50" s="122"/>
      <x:c r="Q50" s="129" t="str">
        <x:f>IF(A50="","",N50-O50)</x:f>
      </x:c>
      <x:c r="R50" s="122"/>
      <x:c r="S50" s="122"/>
      <x:c r="T50" s="129" t="str">
        <x:f>IF(A50="","",Q50-S50)</x:f>
      </x:c>
      <x:c r="U50" s="127" t="str">
        <x:f>IF(A50="","",IF(OR(B50="",C50="",D50="",F50="",R50="",W50="",X50=""),"Não concluído",IF(T50&lt;0,"Não conforme",IF(OR(AND(C50&lt;12,D50&lt;&gt;"Estimativa gerencial mensal"),AND(OR(F50=501,F50=502,F50=503,F50=860,F50=861,F50=862,F50=869),V50="")),"Com ressalvas","Conforme"))))</x:f>
      </x:c>
      <x:c r="V50" s="118"/>
      <x:c r="W50" s="118"/>
      <x:c r="X50" s="118"/>
      <x:c r="Y50" s="118"/>
      <x:c r="Z50" s="118"/>
    </x:row>
    <x:row r="51">
      <x:c r="A51" s="118"/>
      <x:c r="B51" s="118"/>
      <x:c r="C51" s="118"/>
      <x:c r="D51" s="118"/>
      <x:c r="E51" s="118"/>
      <x:c r="F51" s="118"/>
      <x:c r="G51" s="118"/>
      <x:c r="H51" s="122"/>
      <x:c r="I51" s="122"/>
      <x:c r="J51" s="122"/>
      <x:c r="K51" s="122"/>
      <x:c r="L51" s="122"/>
      <x:c r="M51" s="122"/>
      <x:c r="N51" s="129" t="str">
        <x:f>IF(A51="","",H51-I51-J51-K51-L51-M51)</x:f>
      </x:c>
      <x:c r="O51" s="122"/>
      <x:c r="P51" s="122"/>
      <x:c r="Q51" s="129" t="str">
        <x:f>IF(A51="","",N51-O51)</x:f>
      </x:c>
      <x:c r="R51" s="122"/>
      <x:c r="S51" s="122"/>
      <x:c r="T51" s="129" t="str">
        <x:f>IF(A51="","",Q51-S51)</x:f>
      </x:c>
      <x:c r="U51" s="127" t="str">
        <x:f>IF(A51="","",IF(OR(B51="",C51="",D51="",F51="",R51="",W51="",X51=""),"Não concluído",IF(T51&lt;0,"Não conforme",IF(OR(AND(C51&lt;12,D51&lt;&gt;"Estimativa gerencial mensal"),AND(OR(F51=501,F51=502,F51=503,F51=860,F51=861,F51=862,F51=869),V51="")),"Com ressalvas","Conforme"))))</x:f>
      </x:c>
      <x:c r="V51" s="118"/>
      <x:c r="W51" s="118"/>
      <x:c r="X51" s="118"/>
      <x:c r="Y51" s="118"/>
      <x:c r="Z51" s="118"/>
    </x:row>
    <x:row r="52">
      <x:c r="A52" s="118"/>
      <x:c r="B52" s="118"/>
      <x:c r="C52" s="118"/>
      <x:c r="D52" s="118"/>
      <x:c r="E52" s="118"/>
      <x:c r="F52" s="118"/>
      <x:c r="G52" s="118"/>
      <x:c r="H52" s="122"/>
      <x:c r="I52" s="122"/>
      <x:c r="J52" s="122"/>
      <x:c r="K52" s="122"/>
      <x:c r="L52" s="122"/>
      <x:c r="M52" s="122"/>
      <x:c r="N52" s="129" t="str">
        <x:f>IF(A52="","",H52-I52-J52-K52-L52-M52)</x:f>
      </x:c>
      <x:c r="O52" s="122"/>
      <x:c r="P52" s="122"/>
      <x:c r="Q52" s="129" t="str">
        <x:f>IF(A52="","",N52-O52)</x:f>
      </x:c>
      <x:c r="R52" s="122"/>
      <x:c r="S52" s="122"/>
      <x:c r="T52" s="129" t="str">
        <x:f>IF(A52="","",Q52-S52)</x:f>
      </x:c>
      <x:c r="U52" s="127" t="str">
        <x:f>IF(A52="","",IF(OR(B52="",C52="",D52="",F52="",R52="",W52="",X52=""),"Não concluído",IF(T52&lt;0,"Não conforme",IF(OR(AND(C52&lt;12,D52&lt;&gt;"Estimativa gerencial mensal"),AND(OR(F52=501,F52=502,F52=503,F52=860,F52=861,F52=862,F52=869),V52="")),"Com ressalvas","Conforme"))))</x:f>
      </x:c>
      <x:c r="V52" s="118"/>
      <x:c r="W52" s="118"/>
      <x:c r="X52" s="118"/>
      <x:c r="Y52" s="118"/>
      <x:c r="Z52" s="118"/>
    </x:row>
    <x:row r="53">
      <x:c r="A53" s="118"/>
      <x:c r="B53" s="118"/>
      <x:c r="C53" s="118"/>
      <x:c r="D53" s="118"/>
      <x:c r="E53" s="118"/>
      <x:c r="F53" s="118"/>
      <x:c r="G53" s="118"/>
      <x:c r="H53" s="122"/>
      <x:c r="I53" s="122"/>
      <x:c r="J53" s="122"/>
      <x:c r="K53" s="122"/>
      <x:c r="L53" s="122"/>
      <x:c r="M53" s="122"/>
      <x:c r="N53" s="129" t="str">
        <x:f>IF(A53="","",H53-I53-J53-K53-L53-M53)</x:f>
      </x:c>
      <x:c r="O53" s="122"/>
      <x:c r="P53" s="122"/>
      <x:c r="Q53" s="129" t="str">
        <x:f>IF(A53="","",N53-O53)</x:f>
      </x:c>
      <x:c r="R53" s="122"/>
      <x:c r="S53" s="122"/>
      <x:c r="T53" s="129" t="str">
        <x:f>IF(A53="","",Q53-S53)</x:f>
      </x:c>
      <x:c r="U53" s="127" t="str">
        <x:f>IF(A53="","",IF(OR(B53="",C53="",D53="",F53="",R53="",W53="",X53=""),"Não concluído",IF(T53&lt;0,"Não conforme",IF(OR(AND(C53&lt;12,D53&lt;&gt;"Estimativa gerencial mensal"),AND(OR(F53=501,F53=502,F53=503,F53=860,F53=861,F53=862,F53=869),V53="")),"Com ressalvas","Conforme"))))</x:f>
      </x:c>
      <x:c r="V53" s="118"/>
      <x:c r="W53" s="118"/>
      <x:c r="X53" s="118"/>
      <x:c r="Y53" s="118"/>
      <x:c r="Z53" s="118"/>
    </x:row>
    <x:row r="54">
      <x:c r="A54" s="118"/>
      <x:c r="B54" s="118"/>
      <x:c r="C54" s="118"/>
      <x:c r="D54" s="118"/>
      <x:c r="E54" s="118"/>
      <x:c r="F54" s="118"/>
      <x:c r="G54" s="118"/>
      <x:c r="H54" s="122"/>
      <x:c r="I54" s="122"/>
      <x:c r="J54" s="122"/>
      <x:c r="K54" s="122"/>
      <x:c r="L54" s="122"/>
      <x:c r="M54" s="122"/>
      <x:c r="N54" s="129" t="str">
        <x:f>IF(A54="","",H54-I54-J54-K54-L54-M54)</x:f>
      </x:c>
      <x:c r="O54" s="122"/>
      <x:c r="P54" s="122"/>
      <x:c r="Q54" s="129" t="str">
        <x:f>IF(A54="","",N54-O54)</x:f>
      </x:c>
      <x:c r="R54" s="122"/>
      <x:c r="S54" s="122"/>
      <x:c r="T54" s="129" t="str">
        <x:f>IF(A54="","",Q54-S54)</x:f>
      </x:c>
      <x:c r="U54" s="127" t="str">
        <x:f>IF(A54="","",IF(OR(B54="",C54="",D54="",F54="",R54="",W54="",X54=""),"Não concluído",IF(T54&lt;0,"Não conforme",IF(OR(AND(C54&lt;12,D54&lt;&gt;"Estimativa gerencial mensal"),AND(OR(F54=501,F54=502,F54=503,F54=860,F54=861,F54=862,F54=869),V54="")),"Com ressalvas","Conforme"))))</x:f>
      </x:c>
      <x:c r="V54" s="118"/>
      <x:c r="W54" s="118"/>
      <x:c r="X54" s="118"/>
      <x:c r="Y54" s="118"/>
      <x:c r="Z54" s="118"/>
    </x:row>
    <x:row r="55">
      <x:c r="A55" s="118"/>
      <x:c r="B55" s="118"/>
      <x:c r="C55" s="118"/>
      <x:c r="D55" s="118"/>
      <x:c r="E55" s="118"/>
      <x:c r="F55" s="118"/>
      <x:c r="G55" s="118"/>
      <x:c r="H55" s="122"/>
      <x:c r="I55" s="122"/>
      <x:c r="J55" s="122"/>
      <x:c r="K55" s="122"/>
      <x:c r="L55" s="122"/>
      <x:c r="M55" s="122"/>
      <x:c r="N55" s="129" t="str">
        <x:f>IF(A55="","",H55-I55-J55-K55-L55-M55)</x:f>
      </x:c>
      <x:c r="O55" s="122"/>
      <x:c r="P55" s="122"/>
      <x:c r="Q55" s="129" t="str">
        <x:f>IF(A55="","",N55-O55)</x:f>
      </x:c>
      <x:c r="R55" s="122"/>
      <x:c r="S55" s="122"/>
      <x:c r="T55" s="129" t="str">
        <x:f>IF(A55="","",Q55-S55)</x:f>
      </x:c>
      <x:c r="U55" s="127" t="str">
        <x:f>IF(A55="","",IF(OR(B55="",C55="",D55="",F55="",R55="",W55="",X55=""),"Não concluído",IF(T55&lt;0,"Não conforme",IF(OR(AND(C55&lt;12,D55&lt;&gt;"Estimativa gerencial mensal"),AND(OR(F55=501,F55=502,F55=503,F55=860,F55=861,F55=862,F55=869),V55="")),"Com ressalvas","Conforme"))))</x:f>
      </x:c>
      <x:c r="V55" s="118"/>
      <x:c r="W55" s="118"/>
      <x:c r="X55" s="118"/>
      <x:c r="Y55" s="118"/>
      <x:c r="Z55" s="118"/>
    </x:row>
    <x:row r="56">
      <x:c r="A56" s="118"/>
      <x:c r="B56" s="118"/>
      <x:c r="C56" s="118"/>
      <x:c r="D56" s="118"/>
      <x:c r="E56" s="118"/>
      <x:c r="F56" s="118"/>
      <x:c r="G56" s="118"/>
      <x:c r="H56" s="122"/>
      <x:c r="I56" s="122"/>
      <x:c r="J56" s="122"/>
      <x:c r="K56" s="122"/>
      <x:c r="L56" s="122"/>
      <x:c r="M56" s="122"/>
      <x:c r="N56" s="129" t="str">
        <x:f>IF(A56="","",H56-I56-J56-K56-L56-M56)</x:f>
      </x:c>
      <x:c r="O56" s="122"/>
      <x:c r="P56" s="122"/>
      <x:c r="Q56" s="129" t="str">
        <x:f>IF(A56="","",N56-O56)</x:f>
      </x:c>
      <x:c r="R56" s="122"/>
      <x:c r="S56" s="122"/>
      <x:c r="T56" s="129" t="str">
        <x:f>IF(A56="","",Q56-S56)</x:f>
      </x:c>
      <x:c r="U56" s="127" t="str">
        <x:f>IF(A56="","",IF(OR(B56="",C56="",D56="",F56="",R56="",W56="",X56=""),"Não concluído",IF(T56&lt;0,"Não conforme",IF(OR(AND(C56&lt;12,D56&lt;&gt;"Estimativa gerencial mensal"),AND(OR(F56=501,F56=502,F56=503,F56=860,F56=861,F56=862,F56=869),V56="")),"Com ressalvas","Conforme"))))</x:f>
      </x:c>
      <x:c r="V56" s="118"/>
      <x:c r="W56" s="118"/>
      <x:c r="X56" s="118"/>
      <x:c r="Y56" s="118"/>
      <x:c r="Z56" s="118"/>
    </x:row>
  </x:sheetData>
  <x:mergeCells>
    <x:mergeCell ref="A1:Z2"/>
    <x:mergeCell ref="A4:Z4"/>
  </x:mergeCells>
  <x:conditionalFormatting sqref="U7:U56">
    <x:cfRule type="containsText" dxfId="16" priority="1" operator="containsText" text="Não conforme"/>
    <x:cfRule type="containsText" dxfId="17" priority="2" operator="containsText" text="Com ressalvas"/>
    <x:cfRule type="containsText" dxfId="18" priority="3" operator="containsText" text="Conforme"/>
    <x:cfRule type="containsText" dxfId="19" priority="4" operator="containsText" text="Não concluído"/>
  </x:conditionalFormatting>
  <x:dataValidations count="4">
    <x:dataValidation type="list" sqref="C7:C56">
      <x:formula1>"1,2,3,4,5,6,7,8,9,10,11,12,13"</x:formula1>
    </x:dataValidation>
    <x:dataValidation type="list" sqref="D7:D56">
      <x:formula1>"Estimativa gerencial mensal,Fechamento — Anexo 5"</x:formula1>
    </x:dataValidation>
    <x:dataValidation type="list" sqref="R7:R56">
      <x:formula1>"Contratado,Empenho líquido,Liquidado,Pago"</x:formula1>
    </x:dataValidation>
    <x:dataValidation type="list" sqref="V7:V56">
      <x:formula1>"N/A,863210000 — FR 501/502/503,218800000 + 228800000 — FR 860/861/862/869"</x:formula1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34" hidden="0" customWidth="1"/>
    <x:col min="3" max="3" width="12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4" hidden="0" customWidth="1"/>
    <x:col min="9" max="9" width="18" hidden="0" customWidth="1"/>
    <x:col min="10" max="10" width="18" hidden="0" customWidth="1"/>
    <x:col min="11" max="11" width="15" hidden="0" customWidth="1"/>
    <x:col min="12" max="12" width="18" hidden="0" customWidth="1"/>
    <x:col min="13" max="13" width="42" hidden="0" customWidth="1"/>
    <x:col min="14" max="14" width="42" hidden="0" customWidth="1"/>
  </x:cols>
  <x:sheetData>
    <x:row r="1" ht="34" customHeight="1">
      <x:c r="A1" s="5" t="str">
        <x:v>Q04/Q07 - EVOLUÇÃO DOS INDICADORES FISCAIS</x:v>
      </x:c>
      <x:c r="B1" s="5" t="str">
        <x:v>Q04/Q07 - EVOLUÇÃO DOS INDICADORES FISCAIS</x:v>
      </x:c>
      <x:c r="C1" s="5" t="str">
        <x:v>Q04/Q07 - EVOLUÇÃO DOS INDICADORES FISCAIS</x:v>
      </x:c>
      <x:c r="D1" s="5" t="str">
        <x:v>Q04/Q07 - EVOLUÇÃO DOS INDICADORES FISCAIS</x:v>
      </x:c>
      <x:c r="E1" s="5" t="str">
        <x:v>Q04/Q07 - EVOLUÇÃO DOS INDICADORES FISCAIS</x:v>
      </x:c>
      <x:c r="F1" s="5" t="str">
        <x:v>Q04/Q07 - EVOLUÇÃO DOS INDICADORES FISCAIS</x:v>
      </x:c>
      <x:c r="G1" s="5" t="str">
        <x:v>Q04/Q07 - EVOLUÇÃO DOS INDICADORES FISCAIS</x:v>
      </x:c>
      <x:c r="H1" s="5" t="str">
        <x:v>Q04/Q07 - EVOLUÇÃO DOS INDICADORES FISCAIS</x:v>
      </x:c>
      <x:c r="I1" s="5" t="str">
        <x:v>Q04/Q07 - EVOLUÇÃO DOS INDICADORES FISCAIS</x:v>
      </x:c>
      <x:c r="J1" s="5" t="str">
        <x:v>Q04/Q07 - EVOLUÇÃO DOS INDICADORES FISCAIS</x:v>
      </x:c>
      <x:c r="K1" s="5" t="str">
        <x:v>Q04/Q07 - EVOLUÇÃO DOS INDICADORES FISCAIS</x:v>
      </x:c>
      <x:c r="L1" s="5" t="str">
        <x:v>Q04/Q07 - EVOLUÇÃO DOS INDICADORES FISCAIS</x:v>
      </x:c>
      <x:c r="M1" s="5" t="str">
        <x:v>Q04/Q07 - EVOLUÇÃO DOS INDICADORES FISCAIS</x:v>
      </x:c>
      <x:c r="N1" s="5" t="str">
        <x:v>Q04/Q07 - EVOLUÇÃO DOS INDICADORES FISCAIS</x:v>
      </x:c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34" customHeight="1">
      <x:c r="A2" s="5" t="str">
        <x:v>Q04/Q07 - EVOLUÇÃO DOS INDICADORES FISCAIS</x:v>
      </x:c>
      <x:c r="B2" s="5" t="str">
        <x:v>Q04/Q07 - EVOLUÇÃO DOS INDICADORES FISCAIS</x:v>
      </x:c>
      <x:c r="C2" s="5" t="str">
        <x:v>Q04/Q07 - EVOLUÇÃO DOS INDICADORES FISCAIS</x:v>
      </x:c>
      <x:c r="D2" s="5" t="str">
        <x:v>Q04/Q07 - EVOLUÇÃO DOS INDICADORES FISCAIS</x:v>
      </x:c>
      <x:c r="E2" s="5" t="str">
        <x:v>Q04/Q07 - EVOLUÇÃO DOS INDICADORES FISCAIS</x:v>
      </x:c>
      <x:c r="F2" s="5" t="str">
        <x:v>Q04/Q07 - EVOLUÇÃO DOS INDICADORES FISCAIS</x:v>
      </x:c>
      <x:c r="G2" s="5" t="str">
        <x:v>Q04/Q07 - EVOLUÇÃO DOS INDICADORES FISCAIS</x:v>
      </x:c>
      <x:c r="H2" s="5" t="str">
        <x:v>Q04/Q07 - EVOLUÇÃO DOS INDICADORES FISCAIS</x:v>
      </x:c>
      <x:c r="I2" s="5" t="str">
        <x:v>Q04/Q07 - EVOLUÇÃO DOS INDICADORES FISCAIS</x:v>
      </x:c>
      <x:c r="J2" s="5" t="str">
        <x:v>Q04/Q07 - EVOLUÇÃO DOS INDICADORES FISCAIS</x:v>
      </x:c>
      <x:c r="K2" s="5" t="str">
        <x:v>Q04/Q07 - EVOLUÇÃO DOS INDICADORES FISCAIS</x:v>
      </x:c>
      <x:c r="L2" s="5" t="str">
        <x:v>Q04/Q07 - EVOLUÇÃO DOS INDICADORES FISCAIS</x:v>
      </x:c>
      <x:c r="M2" s="5" t="str">
        <x:v>Q04/Q07 - EVOLUÇÃO DOS INDICADORES FISCAIS</x:v>
      </x:c>
      <x:c r="N2" s="5" t="str">
        <x:v>Q04/Q07 - EVOLUÇÃO DOS INDICADORES FISCAIS</x:v>
      </x:c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4">
      <x:c r="A4" s="26" t="str">
        <x:v>Compare referências homogêneas. Variação temporal é indício, não prova causal; registre a base que vincula ou afasta o gasto festivo.</x:v>
      </x:c>
      <x:c r="B4" s="26" t="str">
        <x:v>Compare referências homogêneas. Variação temporal é indício, não prova causal; registre a base que vincula ou afasta o gasto festivo.</x:v>
      </x:c>
      <x:c r="C4" s="26" t="str">
        <x:v>Compare referências homogêneas. Variação temporal é indício, não prova causal; registre a base que vincula ou afasta o gasto festivo.</x:v>
      </x:c>
      <x:c r="D4" s="26" t="str">
        <x:v>Compare referências homogêneas. Variação temporal é indício, não prova causal; registre a base que vincula ou afasta o gasto festivo.</x:v>
      </x:c>
      <x:c r="E4" s="26" t="str">
        <x:v>Compare referências homogêneas. Variação temporal é indício, não prova causal; registre a base que vincula ou afasta o gasto festivo.</x:v>
      </x:c>
      <x:c r="F4" s="26" t="str">
        <x:v>Compare referências homogêneas. Variação temporal é indício, não prova causal; registre a base que vincula ou afasta o gasto festivo.</x:v>
      </x:c>
      <x:c r="G4" s="26" t="str">
        <x:v>Compare referências homogêneas. Variação temporal é indício, não prova causal; registre a base que vincula ou afasta o gasto festivo.</x:v>
      </x:c>
      <x:c r="H4" s="26" t="str">
        <x:v>Compare referências homogêneas. Variação temporal é indício, não prova causal; registre a base que vincula ou afasta o gasto festivo.</x:v>
      </x:c>
      <x:c r="I4" s="26" t="str">
        <x:v>Compare referências homogêneas. Variação temporal é indício, não prova causal; registre a base que vincula ou afasta o gasto festivo.</x:v>
      </x:c>
      <x:c r="J4" s="26" t="str">
        <x:v>Compare referências homogêneas. Variação temporal é indício, não prova causal; registre a base que vincula ou afasta o gasto festivo.</x:v>
      </x:c>
      <x:c r="K4" s="26" t="str">
        <x:v>Compare referências homogêneas. Variação temporal é indício, não prova causal; registre a base que vincula ou afasta o gasto festivo.</x:v>
      </x:c>
      <x:c r="L4" s="26" t="str">
        <x:v>Compare referências homogêneas. Variação temporal é indício, não prova causal; registre a base que vincula ou afasta o gasto festivo.</x:v>
      </x:c>
      <x:c r="M4" s="26" t="str">
        <x:v>Compare referências homogêneas. Variação temporal é indício, não prova causal; registre a base que vincula ou afasta o gasto festivo.</x:v>
      </x:c>
      <x:c r="N4" s="26" t="str">
        <x:v>Compare referências homogêneas. Variação temporal é indício, não prova causal; registre a base que vincula ou afasta o gasto festivo.</x:v>
      </x:c>
    </x:row>
    <x:row r="6" ht="40" customHeight="1">
      <x:c r="A6" s="11" t="str">
        <x:v>ID</x:v>
      </x:c>
      <x:c r="B6" s="11" t="str">
        <x:v>Indicador</x:v>
      </x:c>
      <x:c r="C6" s="11" t="str">
        <x:v>Unidade</x:v>
      </x:c>
      <x:c r="D6" s="11" t="str">
        <x:v>Período anterior</x:v>
      </x:c>
      <x:c r="E6" s="11" t="str">
        <x:v>Pré-evento</x:v>
      </x:c>
      <x:c r="F6" s="11" t="str">
        <x:v>Pós-evento/exercício</x:v>
      </x:c>
      <x:c r="G6" s="11" t="str">
        <x:v>Variação absoluta</x:v>
      </x:c>
      <x:c r="H6" s="11" t="str">
        <x:v>Variação %</x:v>
      </x:c>
      <x:c r="I6" s="11" t="str">
        <x:v>Direção esperada</x:v>
      </x:c>
      <x:c r="J6" s="11" t="str">
        <x:v>Avaliação</x:v>
      </x:c>
      <x:c r="K6" s="11" t="str">
        <x:v>Evidência ID</x:v>
      </x:c>
      <x:c r="L6" s="11" t="str">
        <x:v>Relação com festejos?</x:v>
      </x:c>
      <x:c r="M6" s="11" t="str">
        <x:v>Fundamento do nexo/limitação</x:v>
      </x:c>
      <x:c r="N6" s="11" t="str">
        <x:v>Observações</x:v>
      </x:c>
    </x:row>
    <x:row r="7">
      <x:c r="A7" s="117" t="str">
        <x:v>IF-01</x:v>
      </x:c>
      <x:c r="B7" s="117" t="str">
        <x:v>Resultado orçamentário</x:v>
      </x:c>
      <x:c r="C7" s="117" t="str">
        <x:v>R$</x:v>
      </x:c>
      <x:c r="D7" s="121"/>
      <x:c r="E7" s="121"/>
      <x:c r="F7" s="121"/>
      <x:c r="G7" s="128" t="n">
        <x:f>IF(A7="","",F7-E7)</x:f>
        <x:v>0</x:v>
      </x:c>
      <x:c r="H7" s="130" t="n">
        <x:f>IFERROR(G7/ABS(E7),0)</x:f>
        <x:v>0</x:v>
      </x:c>
      <x:c r="I7" s="117"/>
      <x:c r="J7" s="117"/>
      <x:c r="K7" s="117"/>
      <x:c r="L7" s="117"/>
      <x:c r="M7" s="117"/>
      <x:c r="N7" s="117"/>
    </x:row>
    <x:row r="8">
      <x:c r="A8" s="118" t="str">
        <x:v>IF-02</x:v>
      </x:c>
      <x:c r="B8" s="118" t="str">
        <x:v>Disponibilidade líquida de caixa</x:v>
      </x:c>
      <x:c r="C8" s="118" t="str">
        <x:v>R$</x:v>
      </x:c>
      <x:c r="D8" s="122"/>
      <x:c r="E8" s="122"/>
      <x:c r="F8" s="122"/>
      <x:c r="G8" s="129" t="n">
        <x:f>IF(A8="","",F8-E8)</x:f>
        <x:v>0</x:v>
      </x:c>
      <x:c r="H8" s="131" t="n">
        <x:f>IFERROR(G8/ABS(E8),0)</x:f>
        <x:v>0</x:v>
      </x:c>
      <x:c r="I8" s="118"/>
      <x:c r="J8" s="118"/>
      <x:c r="K8" s="118"/>
      <x:c r="L8" s="118"/>
      <x:c r="M8" s="118"/>
      <x:c r="N8" s="118"/>
    </x:row>
    <x:row r="9">
      <x:c r="A9" s="118" t="str">
        <x:v>IF-03</x:v>
      </x:c>
      <x:c r="B9" s="118" t="str">
        <x:v>Restos a pagar</x:v>
      </x:c>
      <x:c r="C9" s="118" t="str">
        <x:v>R$</x:v>
      </x:c>
      <x:c r="D9" s="122"/>
      <x:c r="E9" s="122"/>
      <x:c r="F9" s="122"/>
      <x:c r="G9" s="129" t="n">
        <x:f>IF(A9="","",F9-E9)</x:f>
        <x:v>0</x:v>
      </x:c>
      <x:c r="H9" s="131" t="n">
        <x:f>IFERROR(G9/ABS(E9),0)</x:f>
        <x:v>0</x:v>
      </x:c>
      <x:c r="I9" s="118"/>
      <x:c r="J9" s="118"/>
      <x:c r="K9" s="118"/>
      <x:c r="L9" s="118"/>
      <x:c r="M9" s="118"/>
      <x:c r="N9" s="118"/>
    </x:row>
    <x:row r="10">
      <x:c r="A10" s="118" t="str">
        <x:v>IF-04</x:v>
      </x:c>
      <x:c r="B10" s="118" t="str">
        <x:v>Obrigações essenciais em atraso</x:v>
      </x:c>
      <x:c r="C10" s="118" t="str">
        <x:v>R$</x:v>
      </x:c>
      <x:c r="D10" s="122"/>
      <x:c r="E10" s="122"/>
      <x:c r="F10" s="122"/>
      <x:c r="G10" s="129" t="n">
        <x:f>IF(A10="","",F10-E10)</x:f>
        <x:v>0</x:v>
      </x:c>
      <x:c r="H10" s="131" t="n">
        <x:f>IFERROR(G10/ABS(E10),0)</x:f>
        <x:v>0</x:v>
      </x:c>
      <x:c r="I10" s="118"/>
      <x:c r="J10" s="118"/>
      <x:c r="K10" s="118"/>
      <x:c r="L10" s="118"/>
      <x:c r="M10" s="118"/>
      <x:c r="N10" s="118"/>
    </x:row>
    <x:row r="11">
      <x:c r="A11" s="118"/>
      <x:c r="B11" s="118"/>
      <x:c r="C11" s="118"/>
      <x:c r="D11" s="122"/>
      <x:c r="E11" s="122"/>
      <x:c r="F11" s="122"/>
      <x:c r="G11" s="129" t="str">
        <x:f>IF(A11="","",F11-E11)</x:f>
      </x:c>
      <x:c r="H11" s="131" t="n">
        <x:f>IFERROR(G11/ABS(E11),0)</x:f>
        <x:v>0</x:v>
      </x:c>
      <x:c r="I11" s="118"/>
      <x:c r="J11" s="118"/>
      <x:c r="K11" s="118"/>
      <x:c r="L11" s="118"/>
      <x:c r="M11" s="118"/>
      <x:c r="N11" s="118"/>
    </x:row>
    <x:row r="12">
      <x:c r="A12" s="118"/>
      <x:c r="B12" s="118"/>
      <x:c r="C12" s="118"/>
      <x:c r="D12" s="122"/>
      <x:c r="E12" s="122"/>
      <x:c r="F12" s="122"/>
      <x:c r="G12" s="129" t="str">
        <x:f>IF(A12="","",F12-E12)</x:f>
      </x:c>
      <x:c r="H12" s="131" t="n">
        <x:f>IFERROR(G12/ABS(E12),0)</x:f>
        <x:v>0</x:v>
      </x:c>
      <x:c r="I12" s="118"/>
      <x:c r="J12" s="118"/>
      <x:c r="K12" s="118"/>
      <x:c r="L12" s="118"/>
      <x:c r="M12" s="118"/>
      <x:c r="N12" s="118"/>
    </x:row>
    <x:row r="13">
      <x:c r="A13" s="118"/>
      <x:c r="B13" s="118"/>
      <x:c r="C13" s="118"/>
      <x:c r="D13" s="122"/>
      <x:c r="E13" s="122"/>
      <x:c r="F13" s="122"/>
      <x:c r="G13" s="129" t="str">
        <x:f>IF(A13="","",F13-E13)</x:f>
      </x:c>
      <x:c r="H13" s="131" t="n">
        <x:f>IFERROR(G13/ABS(E13),0)</x:f>
        <x:v>0</x:v>
      </x:c>
      <x:c r="I13" s="118"/>
      <x:c r="J13" s="118"/>
      <x:c r="K13" s="118"/>
      <x:c r="L13" s="118"/>
      <x:c r="M13" s="118"/>
      <x:c r="N13" s="118"/>
    </x:row>
    <x:row r="14">
      <x:c r="A14" s="118"/>
      <x:c r="B14" s="118"/>
      <x:c r="C14" s="118"/>
      <x:c r="D14" s="122"/>
      <x:c r="E14" s="122"/>
      <x:c r="F14" s="122"/>
      <x:c r="G14" s="129" t="str">
        <x:f>IF(A14="","",F14-E14)</x:f>
      </x:c>
      <x:c r="H14" s="131" t="n">
        <x:f>IFERROR(G14/ABS(E14),0)</x:f>
        <x:v>0</x:v>
      </x:c>
      <x:c r="I14" s="118"/>
      <x:c r="J14" s="118"/>
      <x:c r="K14" s="118"/>
      <x:c r="L14" s="118"/>
      <x:c r="M14" s="118"/>
      <x:c r="N14" s="118"/>
    </x:row>
    <x:row r="15">
      <x:c r="A15" s="118"/>
      <x:c r="B15" s="118"/>
      <x:c r="C15" s="118"/>
      <x:c r="D15" s="122"/>
      <x:c r="E15" s="122"/>
      <x:c r="F15" s="122"/>
      <x:c r="G15" s="129" t="str">
        <x:f>IF(A15="","",F15-E15)</x:f>
      </x:c>
      <x:c r="H15" s="131" t="n">
        <x:f>IFERROR(G15/ABS(E15),0)</x:f>
        <x:v>0</x:v>
      </x:c>
      <x:c r="I15" s="118"/>
      <x:c r="J15" s="118"/>
      <x:c r="K15" s="118"/>
      <x:c r="L15" s="118"/>
      <x:c r="M15" s="118"/>
      <x:c r="N15" s="118"/>
    </x:row>
    <x:row r="16">
      <x:c r="A16" s="118"/>
      <x:c r="B16" s="118"/>
      <x:c r="C16" s="118"/>
      <x:c r="D16" s="122"/>
      <x:c r="E16" s="122"/>
      <x:c r="F16" s="122"/>
      <x:c r="G16" s="129" t="str">
        <x:f>IF(A16="","",F16-E16)</x:f>
      </x:c>
      <x:c r="H16" s="131" t="n">
        <x:f>IFERROR(G16/ABS(E16),0)</x:f>
        <x:v>0</x:v>
      </x:c>
      <x:c r="I16" s="118"/>
      <x:c r="J16" s="118"/>
      <x:c r="K16" s="118"/>
      <x:c r="L16" s="118"/>
      <x:c r="M16" s="118"/>
      <x:c r="N16" s="118"/>
    </x:row>
    <x:row r="17">
      <x:c r="A17" s="118"/>
      <x:c r="B17" s="118"/>
      <x:c r="C17" s="118"/>
      <x:c r="D17" s="122"/>
      <x:c r="E17" s="122"/>
      <x:c r="F17" s="122"/>
      <x:c r="G17" s="129" t="str">
        <x:f>IF(A17="","",F17-E17)</x:f>
      </x:c>
      <x:c r="H17" s="131" t="n">
        <x:f>IFERROR(G17/ABS(E17),0)</x:f>
        <x:v>0</x:v>
      </x:c>
      <x:c r="I17" s="118"/>
      <x:c r="J17" s="118"/>
      <x:c r="K17" s="118"/>
      <x:c r="L17" s="118"/>
      <x:c r="M17" s="118"/>
      <x:c r="N17" s="118"/>
    </x:row>
    <x:row r="18">
      <x:c r="A18" s="118"/>
      <x:c r="B18" s="118"/>
      <x:c r="C18" s="118"/>
      <x:c r="D18" s="122"/>
      <x:c r="E18" s="122"/>
      <x:c r="F18" s="122"/>
      <x:c r="G18" s="129" t="str">
        <x:f>IF(A18="","",F18-E18)</x:f>
      </x:c>
      <x:c r="H18" s="131" t="n">
        <x:f>IFERROR(G18/ABS(E18),0)</x:f>
        <x:v>0</x:v>
      </x:c>
      <x:c r="I18" s="118"/>
      <x:c r="J18" s="118"/>
      <x:c r="K18" s="118"/>
      <x:c r="L18" s="118"/>
      <x:c r="M18" s="118"/>
      <x:c r="N18" s="118"/>
    </x:row>
    <x:row r="19">
      <x:c r="A19" s="118"/>
      <x:c r="B19" s="118"/>
      <x:c r="C19" s="118"/>
      <x:c r="D19" s="122"/>
      <x:c r="E19" s="122"/>
      <x:c r="F19" s="122"/>
      <x:c r="G19" s="129" t="str">
        <x:f>IF(A19="","",F19-E19)</x:f>
      </x:c>
      <x:c r="H19" s="131" t="n">
        <x:f>IFERROR(G19/ABS(E19),0)</x:f>
        <x:v>0</x:v>
      </x:c>
      <x:c r="I19" s="118"/>
      <x:c r="J19" s="118"/>
      <x:c r="K19" s="118"/>
      <x:c r="L19" s="118"/>
      <x:c r="M19" s="118"/>
      <x:c r="N19" s="118"/>
    </x:row>
    <x:row r="20">
      <x:c r="A20" s="118"/>
      <x:c r="B20" s="118"/>
      <x:c r="C20" s="118"/>
      <x:c r="D20" s="122"/>
      <x:c r="E20" s="122"/>
      <x:c r="F20" s="122"/>
      <x:c r="G20" s="129" t="str">
        <x:f>IF(A20="","",F20-E20)</x:f>
      </x:c>
      <x:c r="H20" s="131" t="n">
        <x:f>IFERROR(G20/ABS(E20),0)</x:f>
        <x:v>0</x:v>
      </x:c>
      <x:c r="I20" s="118"/>
      <x:c r="J20" s="118"/>
      <x:c r="K20" s="118"/>
      <x:c r="L20" s="118"/>
      <x:c r="M20" s="118"/>
      <x:c r="N20" s="118"/>
    </x:row>
    <x:row r="21">
      <x:c r="A21" s="118"/>
      <x:c r="B21" s="118"/>
      <x:c r="C21" s="118"/>
      <x:c r="D21" s="122"/>
      <x:c r="E21" s="122"/>
      <x:c r="F21" s="122"/>
      <x:c r="G21" s="129" t="str">
        <x:f>IF(A21="","",F21-E21)</x:f>
      </x:c>
      <x:c r="H21" s="131" t="n">
        <x:f>IFERROR(G21/ABS(E21),0)</x:f>
        <x:v>0</x:v>
      </x:c>
      <x:c r="I21" s="118"/>
      <x:c r="J21" s="118"/>
      <x:c r="K21" s="118"/>
      <x:c r="L21" s="118"/>
      <x:c r="M21" s="118"/>
      <x:c r="N21" s="118"/>
    </x:row>
    <x:row r="22">
      <x:c r="A22" s="118"/>
      <x:c r="B22" s="118"/>
      <x:c r="C22" s="118"/>
      <x:c r="D22" s="122"/>
      <x:c r="E22" s="122"/>
      <x:c r="F22" s="122"/>
      <x:c r="G22" s="129" t="str">
        <x:f>IF(A22="","",F22-E22)</x:f>
      </x:c>
      <x:c r="H22" s="131" t="n">
        <x:f>IFERROR(G22/ABS(E22),0)</x:f>
        <x:v>0</x:v>
      </x:c>
      <x:c r="I22" s="118"/>
      <x:c r="J22" s="118"/>
      <x:c r="K22" s="118"/>
      <x:c r="L22" s="118"/>
      <x:c r="M22" s="118"/>
      <x:c r="N22" s="118"/>
    </x:row>
    <x:row r="23">
      <x:c r="A23" s="118"/>
      <x:c r="B23" s="118"/>
      <x:c r="C23" s="118"/>
      <x:c r="D23" s="122"/>
      <x:c r="E23" s="122"/>
      <x:c r="F23" s="122"/>
      <x:c r="G23" s="129" t="str">
        <x:f>IF(A23="","",F23-E23)</x:f>
      </x:c>
      <x:c r="H23" s="131" t="n">
        <x:f>IFERROR(G23/ABS(E23),0)</x:f>
        <x:v>0</x:v>
      </x:c>
      <x:c r="I23" s="118"/>
      <x:c r="J23" s="118"/>
      <x:c r="K23" s="118"/>
      <x:c r="L23" s="118"/>
      <x:c r="M23" s="118"/>
      <x:c r="N23" s="118"/>
    </x:row>
    <x:row r="24">
      <x:c r="A24" s="118"/>
      <x:c r="B24" s="118"/>
      <x:c r="C24" s="118"/>
      <x:c r="D24" s="122"/>
      <x:c r="E24" s="122"/>
      <x:c r="F24" s="122"/>
      <x:c r="G24" s="129" t="str">
        <x:f>IF(A24="","",F24-E24)</x:f>
      </x:c>
      <x:c r="H24" s="131" t="n">
        <x:f>IFERROR(G24/ABS(E24),0)</x:f>
        <x:v>0</x:v>
      </x:c>
      <x:c r="I24" s="118"/>
      <x:c r="J24" s="118"/>
      <x:c r="K24" s="118"/>
      <x:c r="L24" s="118"/>
      <x:c r="M24" s="118"/>
      <x:c r="N24" s="118"/>
    </x:row>
    <x:row r="25">
      <x:c r="A25" s="118"/>
      <x:c r="B25" s="118"/>
      <x:c r="C25" s="118"/>
      <x:c r="D25" s="122"/>
      <x:c r="E25" s="122"/>
      <x:c r="F25" s="122"/>
      <x:c r="G25" s="129" t="str">
        <x:f>IF(A25="","",F25-E25)</x:f>
      </x:c>
      <x:c r="H25" s="131" t="n">
        <x:f>IFERROR(G25/ABS(E25),0)</x:f>
        <x:v>0</x:v>
      </x:c>
      <x:c r="I25" s="118"/>
      <x:c r="J25" s="118"/>
      <x:c r="K25" s="118"/>
      <x:c r="L25" s="118"/>
      <x:c r="M25" s="118"/>
      <x:c r="N25" s="118"/>
    </x:row>
    <x:row r="26">
      <x:c r="A26" s="118"/>
      <x:c r="B26" s="118"/>
      <x:c r="C26" s="118"/>
      <x:c r="D26" s="122"/>
      <x:c r="E26" s="122"/>
      <x:c r="F26" s="122"/>
      <x:c r="G26" s="129" t="str">
        <x:f>IF(A26="","",F26-E26)</x:f>
      </x:c>
      <x:c r="H26" s="131" t="n">
        <x:f>IFERROR(G26/ABS(E26),0)</x:f>
        <x:v>0</x:v>
      </x:c>
      <x:c r="I26" s="118"/>
      <x:c r="J26" s="118"/>
      <x:c r="K26" s="118"/>
      <x:c r="L26" s="118"/>
      <x:c r="M26" s="118"/>
      <x:c r="N26" s="118"/>
    </x:row>
    <x:row r="27">
      <x:c r="A27" s="118"/>
      <x:c r="B27" s="118"/>
      <x:c r="C27" s="118"/>
      <x:c r="D27" s="122"/>
      <x:c r="E27" s="122"/>
      <x:c r="F27" s="122"/>
      <x:c r="G27" s="129" t="str">
        <x:f>IF(A27="","",F27-E27)</x:f>
      </x:c>
      <x:c r="H27" s="131" t="n">
        <x:f>IFERROR(G27/ABS(E27),0)</x:f>
        <x:v>0</x:v>
      </x:c>
      <x:c r="I27" s="118"/>
      <x:c r="J27" s="118"/>
      <x:c r="K27" s="118"/>
      <x:c r="L27" s="118"/>
      <x:c r="M27" s="118"/>
      <x:c r="N27" s="118"/>
    </x:row>
    <x:row r="28">
      <x:c r="A28" s="118"/>
      <x:c r="B28" s="118"/>
      <x:c r="C28" s="118"/>
      <x:c r="D28" s="122"/>
      <x:c r="E28" s="122"/>
      <x:c r="F28" s="122"/>
      <x:c r="G28" s="129" t="str">
        <x:f>IF(A28="","",F28-E28)</x:f>
      </x:c>
      <x:c r="H28" s="131" t="n">
        <x:f>IFERROR(G28/ABS(E28),0)</x:f>
        <x:v>0</x:v>
      </x:c>
      <x:c r="I28" s="118"/>
      <x:c r="J28" s="118"/>
      <x:c r="K28" s="118"/>
      <x:c r="L28" s="118"/>
      <x:c r="M28" s="118"/>
      <x:c r="N28" s="118"/>
    </x:row>
    <x:row r="29">
      <x:c r="A29" s="118"/>
      <x:c r="B29" s="118"/>
      <x:c r="C29" s="118"/>
      <x:c r="D29" s="122"/>
      <x:c r="E29" s="122"/>
      <x:c r="F29" s="122"/>
      <x:c r="G29" s="129" t="str">
        <x:f>IF(A29="","",F29-E29)</x:f>
      </x:c>
      <x:c r="H29" s="131" t="n">
        <x:f>IFERROR(G29/ABS(E29),0)</x:f>
        <x:v>0</x:v>
      </x:c>
      <x:c r="I29" s="118"/>
      <x:c r="J29" s="118"/>
      <x:c r="K29" s="118"/>
      <x:c r="L29" s="118"/>
      <x:c r="M29" s="118"/>
      <x:c r="N29" s="118"/>
    </x:row>
    <x:row r="30">
      <x:c r="A30" s="118"/>
      <x:c r="B30" s="118"/>
      <x:c r="C30" s="118"/>
      <x:c r="D30" s="122"/>
      <x:c r="E30" s="122"/>
      <x:c r="F30" s="122"/>
      <x:c r="G30" s="129" t="str">
        <x:f>IF(A30="","",F30-E30)</x:f>
      </x:c>
      <x:c r="H30" s="131" t="n">
        <x:f>IFERROR(G30/ABS(E30),0)</x:f>
        <x:v>0</x:v>
      </x:c>
      <x:c r="I30" s="118"/>
      <x:c r="J30" s="118"/>
      <x:c r="K30" s="118"/>
      <x:c r="L30" s="118"/>
      <x:c r="M30" s="118"/>
      <x:c r="N30" s="118"/>
    </x:row>
    <x:row r="31">
      <x:c r="A31" s="118"/>
      <x:c r="B31" s="118"/>
      <x:c r="C31" s="118"/>
      <x:c r="D31" s="122"/>
      <x:c r="E31" s="122"/>
      <x:c r="F31" s="122"/>
      <x:c r="G31" s="129" t="str">
        <x:f>IF(A31="","",F31-E31)</x:f>
      </x:c>
      <x:c r="H31" s="131" t="n">
        <x:f>IFERROR(G31/ABS(E31),0)</x:f>
        <x:v>0</x:v>
      </x:c>
      <x:c r="I31" s="118"/>
      <x:c r="J31" s="118"/>
      <x:c r="K31" s="118"/>
      <x:c r="L31" s="118"/>
      <x:c r="M31" s="118"/>
      <x:c r="N31" s="118"/>
    </x:row>
    <x:row r="32">
      <x:c r="A32" s="118"/>
      <x:c r="B32" s="118"/>
      <x:c r="C32" s="118"/>
      <x:c r="D32" s="122"/>
      <x:c r="E32" s="122"/>
      <x:c r="F32" s="122"/>
      <x:c r="G32" s="129" t="str">
        <x:f>IF(A32="","",F32-E32)</x:f>
      </x:c>
      <x:c r="H32" s="131" t="n">
        <x:f>IFERROR(G32/ABS(E32),0)</x:f>
        <x:v>0</x:v>
      </x:c>
      <x:c r="I32" s="118"/>
      <x:c r="J32" s="118"/>
      <x:c r="K32" s="118"/>
      <x:c r="L32" s="118"/>
      <x:c r="M32" s="118"/>
      <x:c r="N32" s="118"/>
    </x:row>
    <x:row r="33">
      <x:c r="A33" s="118"/>
      <x:c r="B33" s="118"/>
      <x:c r="C33" s="118"/>
      <x:c r="D33" s="122"/>
      <x:c r="E33" s="122"/>
      <x:c r="F33" s="122"/>
      <x:c r="G33" s="129" t="str">
        <x:f>IF(A33="","",F33-E33)</x:f>
      </x:c>
      <x:c r="H33" s="131" t="n">
        <x:f>IFERROR(G33/ABS(E33),0)</x:f>
        <x:v>0</x:v>
      </x:c>
      <x:c r="I33" s="118"/>
      <x:c r="J33" s="118"/>
      <x:c r="K33" s="118"/>
      <x:c r="L33" s="118"/>
      <x:c r="M33" s="118"/>
      <x:c r="N33" s="118"/>
    </x:row>
    <x:row r="34">
      <x:c r="A34" s="118"/>
      <x:c r="B34" s="118"/>
      <x:c r="C34" s="118"/>
      <x:c r="D34" s="122"/>
      <x:c r="E34" s="122"/>
      <x:c r="F34" s="122"/>
      <x:c r="G34" s="129" t="str">
        <x:f>IF(A34="","",F34-E34)</x:f>
      </x:c>
      <x:c r="H34" s="131" t="n">
        <x:f>IFERROR(G34/ABS(E34),0)</x:f>
        <x:v>0</x:v>
      </x:c>
      <x:c r="I34" s="118"/>
      <x:c r="J34" s="118"/>
      <x:c r="K34" s="118"/>
      <x:c r="L34" s="118"/>
      <x:c r="M34" s="118"/>
      <x:c r="N34" s="118"/>
    </x:row>
    <x:row r="35">
      <x:c r="A35" s="118"/>
      <x:c r="B35" s="118"/>
      <x:c r="C35" s="118"/>
      <x:c r="D35" s="122"/>
      <x:c r="E35" s="122"/>
      <x:c r="F35" s="122"/>
      <x:c r="G35" s="129" t="str">
        <x:f>IF(A35="","",F35-E35)</x:f>
      </x:c>
      <x:c r="H35" s="131" t="n">
        <x:f>IFERROR(G35/ABS(E35),0)</x:f>
        <x:v>0</x:v>
      </x:c>
      <x:c r="I35" s="118"/>
      <x:c r="J35" s="118"/>
      <x:c r="K35" s="118"/>
      <x:c r="L35" s="118"/>
      <x:c r="M35" s="118"/>
      <x:c r="N35" s="118"/>
    </x:row>
    <x:row r="36">
      <x:c r="A36" s="118"/>
      <x:c r="B36" s="118"/>
      <x:c r="C36" s="118"/>
      <x:c r="D36" s="122"/>
      <x:c r="E36" s="122"/>
      <x:c r="F36" s="122"/>
      <x:c r="G36" s="129" t="str">
        <x:f>IF(A36="","",F36-E36)</x:f>
      </x:c>
      <x:c r="H36" s="131" t="n">
        <x:f>IFERROR(G36/ABS(E36),0)</x:f>
        <x:v>0</x:v>
      </x:c>
      <x:c r="I36" s="118"/>
      <x:c r="J36" s="118"/>
      <x:c r="K36" s="118"/>
      <x:c r="L36" s="118"/>
      <x:c r="M36" s="118"/>
      <x:c r="N36" s="118"/>
    </x:row>
  </x:sheetData>
  <x:mergeCells>
    <x:mergeCell ref="A1:N2"/>
    <x:mergeCell ref="A4:N4"/>
  </x:mergeCells>
  <x:dataValidations count="3">
    <x:dataValidation type="list" sqref="I7:I36">
      <x:formula1>"Maior é melhor,Menor é melhor,Contextual"</x:formula1>
    </x:dataValidation>
    <x:dataValidation type="list" sqref="J7:J36">
      <x:formula1>"Favorável,Neutra,Adversa,Inconclusiva"</x:formula1>
    </x:dataValidation>
    <x:dataValidation type="list" sqref="L7:L36">
      <x:formula1>"Sim,Não,Indício,Inconclusiva"</x:formula1>
    </x:dataValidation>
  </x:dataValidation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4" hidden="0" customWidth="1"/>
    <x:col min="3" max="3" width="22" hidden="0" customWidth="1"/>
    <x:col min="4" max="4" width="34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22" hidden="0" customWidth="1"/>
    <x:col min="15" max="15" width="15" hidden="0" customWidth="1"/>
    <x:col min="16" max="16" width="42" hidden="0" customWidth="1"/>
  </x:cols>
  <x:sheetData>
    <x:row r="1" ht="34" customHeight="1">
      <x:c r="A1" s="5" t="str">
        <x:v>Q08 - COMPARAÇÃO ENTRE FESTEJOS, ESTIAGEM E POLÍTICAS ESSENCIAIS</x:v>
      </x:c>
      <x:c r="B1" s="5" t="str">
        <x:v>Q08 - COMPARAÇÃO ENTRE FESTEJOS, ESTIAGEM E POLÍTICAS ESSENCIAIS</x:v>
      </x:c>
      <x:c r="C1" s="5" t="str">
        <x:v>Q08 - COMPARAÇÃO ENTRE FESTEJOS, ESTIAGEM E POLÍTICAS ESSENCIAIS</x:v>
      </x:c>
      <x:c r="D1" s="5" t="str">
        <x:v>Q08 - COMPARAÇÃO ENTRE FESTEJOS, ESTIAGEM E POLÍTICAS ESSENCIAIS</x:v>
      </x:c>
      <x:c r="E1" s="5" t="str">
        <x:v>Q08 - COMPARAÇÃO ENTRE FESTEJOS, ESTIAGEM E POLÍTICAS ESSENCIAIS</x:v>
      </x:c>
      <x:c r="F1" s="5" t="str">
        <x:v>Q08 - COMPARAÇÃO ENTRE FESTEJOS, ESTIAGEM E POLÍTICAS ESSENCIAIS</x:v>
      </x:c>
      <x:c r="G1" s="5" t="str">
        <x:v>Q08 - COMPARAÇÃO ENTRE FESTEJOS, ESTIAGEM E POLÍTICAS ESSENCIAIS</x:v>
      </x:c>
      <x:c r="H1" s="5" t="str">
        <x:v>Q08 - COMPARAÇÃO ENTRE FESTEJOS, ESTIAGEM E POLÍTICAS ESSENCIAIS</x:v>
      </x:c>
      <x:c r="I1" s="5" t="str">
        <x:v>Q08 - COMPARAÇÃO ENTRE FESTEJOS, ESTIAGEM E POLÍTICAS ESSENCIAIS</x:v>
      </x:c>
      <x:c r="J1" s="5" t="str">
        <x:v>Q08 - COMPARAÇÃO ENTRE FESTEJOS, ESTIAGEM E POLÍTICAS ESSENCIAIS</x:v>
      </x:c>
      <x:c r="K1" s="5" t="str">
        <x:v>Q08 - COMPARAÇÃO ENTRE FESTEJOS, ESTIAGEM E POLÍTICAS ESSENCIAIS</x:v>
      </x:c>
      <x:c r="L1" s="5" t="str">
        <x:v>Q08 - COMPARAÇÃO ENTRE FESTEJOS, ESTIAGEM E POLÍTICAS ESSENCIAIS</x:v>
      </x:c>
      <x:c r="M1" s="5" t="str">
        <x:v>Q08 - COMPARAÇÃO ENTRE FESTEJOS, ESTIAGEM E POLÍTICAS ESSENCIAIS</x:v>
      </x:c>
      <x:c r="N1" s="5" t="str">
        <x:v>Q08 - COMPARAÇÃO ENTRE FESTEJOS, ESTIAGEM E POLÍTICAS ESSENCIAIS</x:v>
      </x:c>
      <x:c r="O1" s="5" t="str">
        <x:v>Q08 - COMPARAÇÃO ENTRE FESTEJOS, ESTIAGEM E POLÍTICAS ESSENCIAIS</x:v>
      </x:c>
      <x:c r="P1" s="5" t="str">
        <x:v>Q08 - COMPARAÇÃO ENTRE FESTEJOS, ESTIAGEM E POLÍTICAS ESSENCIAIS</x:v>
      </x:c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34" customHeight="1">
      <x:c r="A2" s="5" t="str">
        <x:v>Q08 - COMPARAÇÃO ENTRE FESTEJOS, ESTIAGEM E POLÍTICAS ESSENCIAIS</x:v>
      </x:c>
      <x:c r="B2" s="5" t="str">
        <x:v>Q08 - COMPARAÇÃO ENTRE FESTEJOS, ESTIAGEM E POLÍTICAS ESSENCIAIS</x:v>
      </x:c>
      <x:c r="C2" s="5" t="str">
        <x:v>Q08 - COMPARAÇÃO ENTRE FESTEJOS, ESTIAGEM E POLÍTICAS ESSENCIAIS</x:v>
      </x:c>
      <x:c r="D2" s="5" t="str">
        <x:v>Q08 - COMPARAÇÃO ENTRE FESTEJOS, ESTIAGEM E POLÍTICAS ESSENCIAIS</x:v>
      </x:c>
      <x:c r="E2" s="5" t="str">
        <x:v>Q08 - COMPARAÇÃO ENTRE FESTEJOS, ESTIAGEM E POLÍTICAS ESSENCIAIS</x:v>
      </x:c>
      <x:c r="F2" s="5" t="str">
        <x:v>Q08 - COMPARAÇÃO ENTRE FESTEJOS, ESTIAGEM E POLÍTICAS ESSENCIAIS</x:v>
      </x:c>
      <x:c r="G2" s="5" t="str">
        <x:v>Q08 - COMPARAÇÃO ENTRE FESTEJOS, ESTIAGEM E POLÍTICAS ESSENCIAIS</x:v>
      </x:c>
      <x:c r="H2" s="5" t="str">
        <x:v>Q08 - COMPARAÇÃO ENTRE FESTEJOS, ESTIAGEM E POLÍTICAS ESSENCIAIS</x:v>
      </x:c>
      <x:c r="I2" s="5" t="str">
        <x:v>Q08 - COMPARAÇÃO ENTRE FESTEJOS, ESTIAGEM E POLÍTICAS ESSENCIAIS</x:v>
      </x:c>
      <x:c r="J2" s="5" t="str">
        <x:v>Q08 - COMPARAÇÃO ENTRE FESTEJOS, ESTIAGEM E POLÍTICAS ESSENCIAIS</x:v>
      </x:c>
      <x:c r="K2" s="5" t="str">
        <x:v>Q08 - COMPARAÇÃO ENTRE FESTEJOS, ESTIAGEM E POLÍTICAS ESSENCIAIS</x:v>
      </x:c>
      <x:c r="L2" s="5" t="str">
        <x:v>Q08 - COMPARAÇÃO ENTRE FESTEJOS, ESTIAGEM E POLÍTICAS ESSENCIAIS</x:v>
      </x:c>
      <x:c r="M2" s="5" t="str">
        <x:v>Q08 - COMPARAÇÃO ENTRE FESTEJOS, ESTIAGEM E POLÍTICAS ESSENCIAIS</x:v>
      </x:c>
      <x:c r="N2" s="5" t="str">
        <x:v>Q08 - COMPARAÇÃO ENTRE FESTEJOS, ESTIAGEM E POLÍTICAS ESSENCIAIS</x:v>
      </x:c>
      <x:c r="O2" s="5" t="str">
        <x:v>Q08 - COMPARAÇÃO ENTRE FESTEJOS, ESTIAGEM E POLÍTICAS ESSENCIAIS</x:v>
      </x:c>
      <x:c r="P2" s="5" t="str">
        <x:v>Q08 - COMPARAÇÃO ENTRE FESTEJOS, ESTIAGEM E POLÍTICAS ESSENCIAIS</x:v>
      </x:c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4" ht="40" customHeight="1">
      <x:c r="A4" s="11" t="str">
        <x:v>Indicador</x:v>
      </x:c>
      <x:c r="B4" s="11" t="str">
        <x:v>Valor</x:v>
      </x:c>
      <x:c r="C4" s="11"/>
      <x:c r="D4" s="11" t="str">
        <x:v>Indicador</x:v>
      </x:c>
      <x:c r="E4" s="11" t="str">
        <x:v>Valor</x:v>
      </x:c>
      <x:c r="F4" s="11"/>
      <x:c r="G4" s="11" t="str">
        <x:v>Indicador</x:v>
      </x:c>
      <x:c r="H4" s="11" t="str">
        <x:v>Valor</x:v>
      </x:c>
    </x:row>
    <x:row r="5">
      <x:c r="A5" s="20" t="str">
        <x:v>Contratações festivas</x:v>
      </x:c>
      <x:c r="B5" s="132" t="n">
        <x:f>SUM('03_Contratacoes'!Q7:Q106)</x:f>
        <x:v>0</x:v>
      </x:c>
      <x:c r="C5" s="20"/>
      <x:c r="D5" s="20" t="str">
        <x:v>Empenho líquido - estiagem</x:v>
      </x:c>
      <x:c r="E5" s="132" t="n">
        <x:f>SUMIF(C8:C57,"Estiagem",J8:J57)</x:f>
        <x:v>0</x:v>
      </x:c>
      <x:c r="F5" s="20"/>
      <x:c r="G5" s="20" t="str">
        <x:v>Empenho líquido - políticas essenciais</x:v>
      </x:c>
      <x:c r="H5" s="132" t="n">
        <x:f>SUMIF(C8:C57,"Políticas essenciais",J8:J57)</x:f>
        <x:v>0</x:v>
      </x:c>
    </x:row>
    <x:row r="7" ht="40" customHeight="1">
      <x:c r="A7" s="11" t="str">
        <x:v>ID</x:v>
      </x:c>
      <x:c r="B7" s="11" t="str">
        <x:v>Período</x:v>
      </x:c>
      <x:c r="C7" s="11" t="str">
        <x:v>Grupo</x:v>
      </x:c>
      <x:c r="D7" s="11" t="str">
        <x:v>Ação</x:v>
      </x:c>
      <x:c r="E7" s="11" t="str">
        <x:v>Fonte</x:v>
      </x:c>
      <x:c r="F7" s="11" t="str">
        <x:v>Saldo inicial</x:v>
      </x:c>
      <x:c r="G7" s="11" t="str">
        <x:v>Acréscimos</x:v>
      </x:c>
      <x:c r="H7" s="11" t="str">
        <x:v>Reduções</x:v>
      </x:c>
      <x:c r="I7" s="11" t="str">
        <x:v>Créditos</x:v>
      </x:c>
      <x:c r="J7" s="11" t="str">
        <x:v>Empenho líquido</x:v>
      </x:c>
      <x:c r="K7" s="11" t="str">
        <x:v>Liquidado</x:v>
      </x:c>
      <x:c r="L7" s="11" t="str">
        <x:v>Pago</x:v>
      </x:c>
      <x:c r="M7" s="11" t="str">
        <x:v>Variação líquida de crédito</x:v>
      </x:c>
      <x:c r="N7" s="11" t="str">
        <x:v>Remanejamento relacionado ao evento?</x:v>
      </x:c>
      <x:c r="O7" s="11" t="str">
        <x:v>Evidência ID</x:v>
      </x:c>
      <x:c r="P7" s="11" t="str">
        <x:v>Observações/efeito sobre política</x:v>
      </x:c>
    </x:row>
    <x:row r="8">
      <x:c r="A8" s="117"/>
      <x:c r="B8" s="119"/>
      <x:c r="C8" s="117"/>
      <x:c r="D8" s="117"/>
      <x:c r="E8" s="117"/>
      <x:c r="F8" s="121"/>
      <x:c r="G8" s="121"/>
      <x:c r="H8" s="121"/>
      <x:c r="I8" s="128" t="str">
        <x:f>IF(A8="","",F8+G8-H8)</x:f>
      </x:c>
      <x:c r="J8" s="121"/>
      <x:c r="K8" s="121"/>
      <x:c r="L8" s="121"/>
      <x:c r="M8" s="128" t="str">
        <x:f>IF(A8="","",G8-H8)</x:f>
      </x:c>
      <x:c r="N8" s="117"/>
      <x:c r="O8" s="117"/>
      <x:c r="P8" s="117"/>
    </x:row>
    <x:row r="9">
      <x:c r="A9" s="118"/>
      <x:c r="B9" s="120"/>
      <x:c r="C9" s="118"/>
      <x:c r="D9" s="118"/>
      <x:c r="E9" s="118"/>
      <x:c r="F9" s="122"/>
      <x:c r="G9" s="122"/>
      <x:c r="H9" s="122"/>
      <x:c r="I9" s="129" t="str">
        <x:f>IF(A9="","",F9+G9-H9)</x:f>
      </x:c>
      <x:c r="J9" s="122"/>
      <x:c r="K9" s="122"/>
      <x:c r="L9" s="122"/>
      <x:c r="M9" s="129" t="str">
        <x:f>IF(A9="","",G9-H9)</x:f>
      </x:c>
      <x:c r="N9" s="118"/>
      <x:c r="O9" s="118"/>
      <x:c r="P9" s="118"/>
    </x:row>
    <x:row r="10">
      <x:c r="A10" s="118"/>
      <x:c r="B10" s="120"/>
      <x:c r="C10" s="118"/>
      <x:c r="D10" s="118"/>
      <x:c r="E10" s="118"/>
      <x:c r="F10" s="122"/>
      <x:c r="G10" s="122"/>
      <x:c r="H10" s="122"/>
      <x:c r="I10" s="129" t="str">
        <x:f>IF(A10="","",F10+G10-H10)</x:f>
      </x:c>
      <x:c r="J10" s="122"/>
      <x:c r="K10" s="122"/>
      <x:c r="L10" s="122"/>
      <x:c r="M10" s="129" t="str">
        <x:f>IF(A10="","",G10-H10)</x:f>
      </x:c>
      <x:c r="N10" s="118"/>
      <x:c r="O10" s="118"/>
      <x:c r="P10" s="118"/>
    </x:row>
    <x:row r="11">
      <x:c r="A11" s="118"/>
      <x:c r="B11" s="120"/>
      <x:c r="C11" s="118"/>
      <x:c r="D11" s="118"/>
      <x:c r="E11" s="118"/>
      <x:c r="F11" s="122"/>
      <x:c r="G11" s="122"/>
      <x:c r="H11" s="122"/>
      <x:c r="I11" s="129" t="str">
        <x:f>IF(A11="","",F11+G11-H11)</x:f>
      </x:c>
      <x:c r="J11" s="122"/>
      <x:c r="K11" s="122"/>
      <x:c r="L11" s="122"/>
      <x:c r="M11" s="129" t="str">
        <x:f>IF(A11="","",G11-H11)</x:f>
      </x:c>
      <x:c r="N11" s="118"/>
      <x:c r="O11" s="118"/>
      <x:c r="P11" s="118"/>
    </x:row>
    <x:row r="12">
      <x:c r="A12" s="118"/>
      <x:c r="B12" s="120"/>
      <x:c r="C12" s="118"/>
      <x:c r="D12" s="118"/>
      <x:c r="E12" s="118"/>
      <x:c r="F12" s="122"/>
      <x:c r="G12" s="122"/>
      <x:c r="H12" s="122"/>
      <x:c r="I12" s="129" t="str">
        <x:f>IF(A12="","",F12+G12-H12)</x:f>
      </x:c>
      <x:c r="J12" s="122"/>
      <x:c r="K12" s="122"/>
      <x:c r="L12" s="122"/>
      <x:c r="M12" s="129" t="str">
        <x:f>IF(A12="","",G12-H12)</x:f>
      </x:c>
      <x:c r="N12" s="118"/>
      <x:c r="O12" s="118"/>
      <x:c r="P12" s="118"/>
    </x:row>
    <x:row r="13">
      <x:c r="A13" s="118"/>
      <x:c r="B13" s="120"/>
      <x:c r="C13" s="118"/>
      <x:c r="D13" s="118"/>
      <x:c r="E13" s="118"/>
      <x:c r="F13" s="122"/>
      <x:c r="G13" s="122"/>
      <x:c r="H13" s="122"/>
      <x:c r="I13" s="129" t="str">
        <x:f>IF(A13="","",F13+G13-H13)</x:f>
      </x:c>
      <x:c r="J13" s="122"/>
      <x:c r="K13" s="122"/>
      <x:c r="L13" s="122"/>
      <x:c r="M13" s="129" t="str">
        <x:f>IF(A13="","",G13-H13)</x:f>
      </x:c>
      <x:c r="N13" s="118"/>
      <x:c r="O13" s="118"/>
      <x:c r="P13" s="118"/>
    </x:row>
    <x:row r="14">
      <x:c r="A14" s="118"/>
      <x:c r="B14" s="120"/>
      <x:c r="C14" s="118"/>
      <x:c r="D14" s="118"/>
      <x:c r="E14" s="118"/>
      <x:c r="F14" s="122"/>
      <x:c r="G14" s="122"/>
      <x:c r="H14" s="122"/>
      <x:c r="I14" s="129" t="str">
        <x:f>IF(A14="","",F14+G14-H14)</x:f>
      </x:c>
      <x:c r="J14" s="122"/>
      <x:c r="K14" s="122"/>
      <x:c r="L14" s="122"/>
      <x:c r="M14" s="129" t="str">
        <x:f>IF(A14="","",G14-H14)</x:f>
      </x:c>
      <x:c r="N14" s="118"/>
      <x:c r="O14" s="118"/>
      <x:c r="P14" s="118"/>
    </x:row>
    <x:row r="15">
      <x:c r="A15" s="118"/>
      <x:c r="B15" s="120"/>
      <x:c r="C15" s="118"/>
      <x:c r="D15" s="118"/>
      <x:c r="E15" s="118"/>
      <x:c r="F15" s="122"/>
      <x:c r="G15" s="122"/>
      <x:c r="H15" s="122"/>
      <x:c r="I15" s="129" t="str">
        <x:f>IF(A15="","",F15+G15-H15)</x:f>
      </x:c>
      <x:c r="J15" s="122"/>
      <x:c r="K15" s="122"/>
      <x:c r="L15" s="122"/>
      <x:c r="M15" s="129" t="str">
        <x:f>IF(A15="","",G15-H15)</x:f>
      </x:c>
      <x:c r="N15" s="118"/>
      <x:c r="O15" s="118"/>
      <x:c r="P15" s="118"/>
    </x:row>
    <x:row r="16">
      <x:c r="A16" s="118"/>
      <x:c r="B16" s="120"/>
      <x:c r="C16" s="118"/>
      <x:c r="D16" s="118"/>
      <x:c r="E16" s="118"/>
      <x:c r="F16" s="122"/>
      <x:c r="G16" s="122"/>
      <x:c r="H16" s="122"/>
      <x:c r="I16" s="129" t="str">
        <x:f>IF(A16="","",F16+G16-H16)</x:f>
      </x:c>
      <x:c r="J16" s="122"/>
      <x:c r="K16" s="122"/>
      <x:c r="L16" s="122"/>
      <x:c r="M16" s="129" t="str">
        <x:f>IF(A16="","",G16-H16)</x:f>
      </x:c>
      <x:c r="N16" s="118"/>
      <x:c r="O16" s="118"/>
      <x:c r="P16" s="118"/>
    </x:row>
    <x:row r="17">
      <x:c r="A17" s="118"/>
      <x:c r="B17" s="120"/>
      <x:c r="C17" s="118"/>
      <x:c r="D17" s="118"/>
      <x:c r="E17" s="118"/>
      <x:c r="F17" s="122"/>
      <x:c r="G17" s="122"/>
      <x:c r="H17" s="122"/>
      <x:c r="I17" s="129" t="str">
        <x:f>IF(A17="","",F17+G17-H17)</x:f>
      </x:c>
      <x:c r="J17" s="122"/>
      <x:c r="K17" s="122"/>
      <x:c r="L17" s="122"/>
      <x:c r="M17" s="129" t="str">
        <x:f>IF(A17="","",G17-H17)</x:f>
      </x:c>
      <x:c r="N17" s="118"/>
      <x:c r="O17" s="118"/>
      <x:c r="P17" s="118"/>
    </x:row>
    <x:row r="18">
      <x:c r="A18" s="118"/>
      <x:c r="B18" s="120"/>
      <x:c r="C18" s="118"/>
      <x:c r="D18" s="118"/>
      <x:c r="E18" s="118"/>
      <x:c r="F18" s="122"/>
      <x:c r="G18" s="122"/>
      <x:c r="H18" s="122"/>
      <x:c r="I18" s="129" t="str">
        <x:f>IF(A18="","",F18+G18-H18)</x:f>
      </x:c>
      <x:c r="J18" s="122"/>
      <x:c r="K18" s="122"/>
      <x:c r="L18" s="122"/>
      <x:c r="M18" s="129" t="str">
        <x:f>IF(A18="","",G18-H18)</x:f>
      </x:c>
      <x:c r="N18" s="118"/>
      <x:c r="O18" s="118"/>
      <x:c r="P18" s="118"/>
    </x:row>
    <x:row r="19">
      <x:c r="A19" s="118"/>
      <x:c r="B19" s="120"/>
      <x:c r="C19" s="118"/>
      <x:c r="D19" s="118"/>
      <x:c r="E19" s="118"/>
      <x:c r="F19" s="122"/>
      <x:c r="G19" s="122"/>
      <x:c r="H19" s="122"/>
      <x:c r="I19" s="129" t="str">
        <x:f>IF(A19="","",F19+G19-H19)</x:f>
      </x:c>
      <x:c r="J19" s="122"/>
      <x:c r="K19" s="122"/>
      <x:c r="L19" s="122"/>
      <x:c r="M19" s="129" t="str">
        <x:f>IF(A19="","",G19-H19)</x:f>
      </x:c>
      <x:c r="N19" s="118"/>
      <x:c r="O19" s="118"/>
      <x:c r="P19" s="118"/>
    </x:row>
    <x:row r="20">
      <x:c r="A20" s="118"/>
      <x:c r="B20" s="120"/>
      <x:c r="C20" s="118"/>
      <x:c r="D20" s="118"/>
      <x:c r="E20" s="118"/>
      <x:c r="F20" s="122"/>
      <x:c r="G20" s="122"/>
      <x:c r="H20" s="122"/>
      <x:c r="I20" s="129" t="str">
        <x:f>IF(A20="","",F20+G20-H20)</x:f>
      </x:c>
      <x:c r="J20" s="122"/>
      <x:c r="K20" s="122"/>
      <x:c r="L20" s="122"/>
      <x:c r="M20" s="129" t="str">
        <x:f>IF(A20="","",G20-H20)</x:f>
      </x:c>
      <x:c r="N20" s="118"/>
      <x:c r="O20" s="118"/>
      <x:c r="P20" s="118"/>
    </x:row>
    <x:row r="21">
      <x:c r="A21" s="118"/>
      <x:c r="B21" s="120"/>
      <x:c r="C21" s="118"/>
      <x:c r="D21" s="118"/>
      <x:c r="E21" s="118"/>
      <x:c r="F21" s="122"/>
      <x:c r="G21" s="122"/>
      <x:c r="H21" s="122"/>
      <x:c r="I21" s="129" t="str">
        <x:f>IF(A21="","",F21+G21-H21)</x:f>
      </x:c>
      <x:c r="J21" s="122"/>
      <x:c r="K21" s="122"/>
      <x:c r="L21" s="122"/>
      <x:c r="M21" s="129" t="str">
        <x:f>IF(A21="","",G21-H21)</x:f>
      </x:c>
      <x:c r="N21" s="118"/>
      <x:c r="O21" s="118"/>
      <x:c r="P21" s="118"/>
    </x:row>
    <x:row r="22">
      <x:c r="A22" s="118"/>
      <x:c r="B22" s="120"/>
      <x:c r="C22" s="118"/>
      <x:c r="D22" s="118"/>
      <x:c r="E22" s="118"/>
      <x:c r="F22" s="122"/>
      <x:c r="G22" s="122"/>
      <x:c r="H22" s="122"/>
      <x:c r="I22" s="129" t="str">
        <x:f>IF(A22="","",F22+G22-H22)</x:f>
      </x:c>
      <x:c r="J22" s="122"/>
      <x:c r="K22" s="122"/>
      <x:c r="L22" s="122"/>
      <x:c r="M22" s="129" t="str">
        <x:f>IF(A22="","",G22-H22)</x:f>
      </x:c>
      <x:c r="N22" s="118"/>
      <x:c r="O22" s="118"/>
      <x:c r="P22" s="118"/>
    </x:row>
    <x:row r="23">
      <x:c r="A23" s="118"/>
      <x:c r="B23" s="120"/>
      <x:c r="C23" s="118"/>
      <x:c r="D23" s="118"/>
      <x:c r="E23" s="118"/>
      <x:c r="F23" s="122"/>
      <x:c r="G23" s="122"/>
      <x:c r="H23" s="122"/>
      <x:c r="I23" s="129" t="str">
        <x:f>IF(A23="","",F23+G23-H23)</x:f>
      </x:c>
      <x:c r="J23" s="122"/>
      <x:c r="K23" s="122"/>
      <x:c r="L23" s="122"/>
      <x:c r="M23" s="129" t="str">
        <x:f>IF(A23="","",G23-H23)</x:f>
      </x:c>
      <x:c r="N23" s="118"/>
      <x:c r="O23" s="118"/>
      <x:c r="P23" s="118"/>
    </x:row>
    <x:row r="24">
      <x:c r="A24" s="118"/>
      <x:c r="B24" s="120"/>
      <x:c r="C24" s="118"/>
      <x:c r="D24" s="118"/>
      <x:c r="E24" s="118"/>
      <x:c r="F24" s="122"/>
      <x:c r="G24" s="122"/>
      <x:c r="H24" s="122"/>
      <x:c r="I24" s="129" t="str">
        <x:f>IF(A24="","",F24+G24-H24)</x:f>
      </x:c>
      <x:c r="J24" s="122"/>
      <x:c r="K24" s="122"/>
      <x:c r="L24" s="122"/>
      <x:c r="M24" s="129" t="str">
        <x:f>IF(A24="","",G24-H24)</x:f>
      </x:c>
      <x:c r="N24" s="118"/>
      <x:c r="O24" s="118"/>
      <x:c r="P24" s="118"/>
    </x:row>
    <x:row r="25">
      <x:c r="A25" s="118"/>
      <x:c r="B25" s="120"/>
      <x:c r="C25" s="118"/>
      <x:c r="D25" s="118"/>
      <x:c r="E25" s="118"/>
      <x:c r="F25" s="122"/>
      <x:c r="G25" s="122"/>
      <x:c r="H25" s="122"/>
      <x:c r="I25" s="129" t="str">
        <x:f>IF(A25="","",F25+G25-H25)</x:f>
      </x:c>
      <x:c r="J25" s="122"/>
      <x:c r="K25" s="122"/>
      <x:c r="L25" s="122"/>
      <x:c r="M25" s="129" t="str">
        <x:f>IF(A25="","",G25-H25)</x:f>
      </x:c>
      <x:c r="N25" s="118"/>
      <x:c r="O25" s="118"/>
      <x:c r="P25" s="118"/>
    </x:row>
    <x:row r="26">
      <x:c r="A26" s="118"/>
      <x:c r="B26" s="120"/>
      <x:c r="C26" s="118"/>
      <x:c r="D26" s="118"/>
      <x:c r="E26" s="118"/>
      <x:c r="F26" s="122"/>
      <x:c r="G26" s="122"/>
      <x:c r="H26" s="122"/>
      <x:c r="I26" s="129" t="str">
        <x:f>IF(A26="","",F26+G26-H26)</x:f>
      </x:c>
      <x:c r="J26" s="122"/>
      <x:c r="K26" s="122"/>
      <x:c r="L26" s="122"/>
      <x:c r="M26" s="129" t="str">
        <x:f>IF(A26="","",G26-H26)</x:f>
      </x:c>
      <x:c r="N26" s="118"/>
      <x:c r="O26" s="118"/>
      <x:c r="P26" s="118"/>
    </x:row>
    <x:row r="27">
      <x:c r="A27" s="118"/>
      <x:c r="B27" s="120"/>
      <x:c r="C27" s="118"/>
      <x:c r="D27" s="118"/>
      <x:c r="E27" s="118"/>
      <x:c r="F27" s="122"/>
      <x:c r="G27" s="122"/>
      <x:c r="H27" s="122"/>
      <x:c r="I27" s="129" t="str">
        <x:f>IF(A27="","",F27+G27-H27)</x:f>
      </x:c>
      <x:c r="J27" s="122"/>
      <x:c r="K27" s="122"/>
      <x:c r="L27" s="122"/>
      <x:c r="M27" s="129" t="str">
        <x:f>IF(A27="","",G27-H27)</x:f>
      </x:c>
      <x:c r="N27" s="118"/>
      <x:c r="O27" s="118"/>
      <x:c r="P27" s="118"/>
    </x:row>
    <x:row r="28">
      <x:c r="A28" s="118"/>
      <x:c r="B28" s="120"/>
      <x:c r="C28" s="118"/>
      <x:c r="D28" s="118"/>
      <x:c r="E28" s="118"/>
      <x:c r="F28" s="122"/>
      <x:c r="G28" s="122"/>
      <x:c r="H28" s="122"/>
      <x:c r="I28" s="129" t="str">
        <x:f>IF(A28="","",F28+G28-H28)</x:f>
      </x:c>
      <x:c r="J28" s="122"/>
      <x:c r="K28" s="122"/>
      <x:c r="L28" s="122"/>
      <x:c r="M28" s="129" t="str">
        <x:f>IF(A28="","",G28-H28)</x:f>
      </x:c>
      <x:c r="N28" s="118"/>
      <x:c r="O28" s="118"/>
      <x:c r="P28" s="118"/>
    </x:row>
    <x:row r="29">
      <x:c r="A29" s="118"/>
      <x:c r="B29" s="120"/>
      <x:c r="C29" s="118"/>
      <x:c r="D29" s="118"/>
      <x:c r="E29" s="118"/>
      <x:c r="F29" s="122"/>
      <x:c r="G29" s="122"/>
      <x:c r="H29" s="122"/>
      <x:c r="I29" s="129" t="str">
        <x:f>IF(A29="","",F29+G29-H29)</x:f>
      </x:c>
      <x:c r="J29" s="122"/>
      <x:c r="K29" s="122"/>
      <x:c r="L29" s="122"/>
      <x:c r="M29" s="129" t="str">
        <x:f>IF(A29="","",G29-H29)</x:f>
      </x:c>
      <x:c r="N29" s="118"/>
      <x:c r="O29" s="118"/>
      <x:c r="P29" s="118"/>
    </x:row>
    <x:row r="30">
      <x:c r="A30" s="118"/>
      <x:c r="B30" s="120"/>
      <x:c r="C30" s="118"/>
      <x:c r="D30" s="118"/>
      <x:c r="E30" s="118"/>
      <x:c r="F30" s="122"/>
      <x:c r="G30" s="122"/>
      <x:c r="H30" s="122"/>
      <x:c r="I30" s="129" t="str">
        <x:f>IF(A30="","",F30+G30-H30)</x:f>
      </x:c>
      <x:c r="J30" s="122"/>
      <x:c r="K30" s="122"/>
      <x:c r="L30" s="122"/>
      <x:c r="M30" s="129" t="str">
        <x:f>IF(A30="","",G30-H30)</x:f>
      </x:c>
      <x:c r="N30" s="118"/>
      <x:c r="O30" s="118"/>
      <x:c r="P30" s="118"/>
    </x:row>
    <x:row r="31">
      <x:c r="A31" s="118"/>
      <x:c r="B31" s="120"/>
      <x:c r="C31" s="118"/>
      <x:c r="D31" s="118"/>
      <x:c r="E31" s="118"/>
      <x:c r="F31" s="122"/>
      <x:c r="G31" s="122"/>
      <x:c r="H31" s="122"/>
      <x:c r="I31" s="129" t="str">
        <x:f>IF(A31="","",F31+G31-H31)</x:f>
      </x:c>
      <x:c r="J31" s="122"/>
      <x:c r="K31" s="122"/>
      <x:c r="L31" s="122"/>
      <x:c r="M31" s="129" t="str">
        <x:f>IF(A31="","",G31-H31)</x:f>
      </x:c>
      <x:c r="N31" s="118"/>
      <x:c r="O31" s="118"/>
      <x:c r="P31" s="118"/>
    </x:row>
    <x:row r="32">
      <x:c r="A32" s="118"/>
      <x:c r="B32" s="120"/>
      <x:c r="C32" s="118"/>
      <x:c r="D32" s="118"/>
      <x:c r="E32" s="118"/>
      <x:c r="F32" s="122"/>
      <x:c r="G32" s="122"/>
      <x:c r="H32" s="122"/>
      <x:c r="I32" s="129" t="str">
        <x:f>IF(A32="","",F32+G32-H32)</x:f>
      </x:c>
      <x:c r="J32" s="122"/>
      <x:c r="K32" s="122"/>
      <x:c r="L32" s="122"/>
      <x:c r="M32" s="129" t="str">
        <x:f>IF(A32="","",G32-H32)</x:f>
      </x:c>
      <x:c r="N32" s="118"/>
      <x:c r="O32" s="118"/>
      <x:c r="P32" s="118"/>
    </x:row>
    <x:row r="33">
      <x:c r="A33" s="118"/>
      <x:c r="B33" s="120"/>
      <x:c r="C33" s="118"/>
      <x:c r="D33" s="118"/>
      <x:c r="E33" s="118"/>
      <x:c r="F33" s="122"/>
      <x:c r="G33" s="122"/>
      <x:c r="H33" s="122"/>
      <x:c r="I33" s="129" t="str">
        <x:f>IF(A33="","",F33+G33-H33)</x:f>
      </x:c>
      <x:c r="J33" s="122"/>
      <x:c r="K33" s="122"/>
      <x:c r="L33" s="122"/>
      <x:c r="M33" s="129" t="str">
        <x:f>IF(A33="","",G33-H33)</x:f>
      </x:c>
      <x:c r="N33" s="118"/>
      <x:c r="O33" s="118"/>
      <x:c r="P33" s="118"/>
    </x:row>
    <x:row r="34">
      <x:c r="A34" s="118"/>
      <x:c r="B34" s="120"/>
      <x:c r="C34" s="118"/>
      <x:c r="D34" s="118"/>
      <x:c r="E34" s="118"/>
      <x:c r="F34" s="122"/>
      <x:c r="G34" s="122"/>
      <x:c r="H34" s="122"/>
      <x:c r="I34" s="129" t="str">
        <x:f>IF(A34="","",F34+G34-H34)</x:f>
      </x:c>
      <x:c r="J34" s="122"/>
      <x:c r="K34" s="122"/>
      <x:c r="L34" s="122"/>
      <x:c r="M34" s="129" t="str">
        <x:f>IF(A34="","",G34-H34)</x:f>
      </x:c>
      <x:c r="N34" s="118"/>
      <x:c r="O34" s="118"/>
      <x:c r="P34" s="118"/>
    </x:row>
    <x:row r="35">
      <x:c r="A35" s="118"/>
      <x:c r="B35" s="120"/>
      <x:c r="C35" s="118"/>
      <x:c r="D35" s="118"/>
      <x:c r="E35" s="118"/>
      <x:c r="F35" s="122"/>
      <x:c r="G35" s="122"/>
      <x:c r="H35" s="122"/>
      <x:c r="I35" s="129" t="str">
        <x:f>IF(A35="","",F35+G35-H35)</x:f>
      </x:c>
      <x:c r="J35" s="122"/>
      <x:c r="K35" s="122"/>
      <x:c r="L35" s="122"/>
      <x:c r="M35" s="129" t="str">
        <x:f>IF(A35="","",G35-H35)</x:f>
      </x:c>
      <x:c r="N35" s="118"/>
      <x:c r="O35" s="118"/>
      <x:c r="P35" s="118"/>
    </x:row>
    <x:row r="36">
      <x:c r="A36" s="118"/>
      <x:c r="B36" s="120"/>
      <x:c r="C36" s="118"/>
      <x:c r="D36" s="118"/>
      <x:c r="E36" s="118"/>
      <x:c r="F36" s="122"/>
      <x:c r="G36" s="122"/>
      <x:c r="H36" s="122"/>
      <x:c r="I36" s="129" t="str">
        <x:f>IF(A36="","",F36+G36-H36)</x:f>
      </x:c>
      <x:c r="J36" s="122"/>
      <x:c r="K36" s="122"/>
      <x:c r="L36" s="122"/>
      <x:c r="M36" s="129" t="str">
        <x:f>IF(A36="","",G36-H36)</x:f>
      </x:c>
      <x:c r="N36" s="118"/>
      <x:c r="O36" s="118"/>
      <x:c r="P36" s="118"/>
    </x:row>
    <x:row r="37">
      <x:c r="A37" s="118"/>
      <x:c r="B37" s="120"/>
      <x:c r="C37" s="118"/>
      <x:c r="D37" s="118"/>
      <x:c r="E37" s="118"/>
      <x:c r="F37" s="122"/>
      <x:c r="G37" s="122"/>
      <x:c r="H37" s="122"/>
      <x:c r="I37" s="129" t="str">
        <x:f>IF(A37="","",F37+G37-H37)</x:f>
      </x:c>
      <x:c r="J37" s="122"/>
      <x:c r="K37" s="122"/>
      <x:c r="L37" s="122"/>
      <x:c r="M37" s="129" t="str">
        <x:f>IF(A37="","",G37-H37)</x:f>
      </x:c>
      <x:c r="N37" s="118"/>
      <x:c r="O37" s="118"/>
      <x:c r="P37" s="118"/>
    </x:row>
    <x:row r="38">
      <x:c r="A38" s="118"/>
      <x:c r="B38" s="120"/>
      <x:c r="C38" s="118"/>
      <x:c r="D38" s="118"/>
      <x:c r="E38" s="118"/>
      <x:c r="F38" s="122"/>
      <x:c r="G38" s="122"/>
      <x:c r="H38" s="122"/>
      <x:c r="I38" s="129" t="str">
        <x:f>IF(A38="","",F38+G38-H38)</x:f>
      </x:c>
      <x:c r="J38" s="122"/>
      <x:c r="K38" s="122"/>
      <x:c r="L38" s="122"/>
      <x:c r="M38" s="129" t="str">
        <x:f>IF(A38="","",G38-H38)</x:f>
      </x:c>
      <x:c r="N38" s="118"/>
      <x:c r="O38" s="118"/>
      <x:c r="P38" s="118"/>
    </x:row>
    <x:row r="39">
      <x:c r="A39" s="118"/>
      <x:c r="B39" s="120"/>
      <x:c r="C39" s="118"/>
      <x:c r="D39" s="118"/>
      <x:c r="E39" s="118"/>
      <x:c r="F39" s="122"/>
      <x:c r="G39" s="122"/>
      <x:c r="H39" s="122"/>
      <x:c r="I39" s="129" t="str">
        <x:f>IF(A39="","",F39+G39-H39)</x:f>
      </x:c>
      <x:c r="J39" s="122"/>
      <x:c r="K39" s="122"/>
      <x:c r="L39" s="122"/>
      <x:c r="M39" s="129" t="str">
        <x:f>IF(A39="","",G39-H39)</x:f>
      </x:c>
      <x:c r="N39" s="118"/>
      <x:c r="O39" s="118"/>
      <x:c r="P39" s="118"/>
    </x:row>
    <x:row r="40">
      <x:c r="A40" s="118"/>
      <x:c r="B40" s="120"/>
      <x:c r="C40" s="118"/>
      <x:c r="D40" s="118"/>
      <x:c r="E40" s="118"/>
      <x:c r="F40" s="122"/>
      <x:c r="G40" s="122"/>
      <x:c r="H40" s="122"/>
      <x:c r="I40" s="129" t="str">
        <x:f>IF(A40="","",F40+G40-H40)</x:f>
      </x:c>
      <x:c r="J40" s="122"/>
      <x:c r="K40" s="122"/>
      <x:c r="L40" s="122"/>
      <x:c r="M40" s="129" t="str">
        <x:f>IF(A40="","",G40-H40)</x:f>
      </x:c>
      <x:c r="N40" s="118"/>
      <x:c r="O40" s="118"/>
      <x:c r="P40" s="118"/>
    </x:row>
    <x:row r="41">
      <x:c r="A41" s="118"/>
      <x:c r="B41" s="120"/>
      <x:c r="C41" s="118"/>
      <x:c r="D41" s="118"/>
      <x:c r="E41" s="118"/>
      <x:c r="F41" s="122"/>
      <x:c r="G41" s="122"/>
      <x:c r="H41" s="122"/>
      <x:c r="I41" s="129" t="str">
        <x:f>IF(A41="","",F41+G41-H41)</x:f>
      </x:c>
      <x:c r="J41" s="122"/>
      <x:c r="K41" s="122"/>
      <x:c r="L41" s="122"/>
      <x:c r="M41" s="129" t="str">
        <x:f>IF(A41="","",G41-H41)</x:f>
      </x:c>
      <x:c r="N41" s="118"/>
      <x:c r="O41" s="118"/>
      <x:c r="P41" s="118"/>
    </x:row>
    <x:row r="42">
      <x:c r="A42" s="118"/>
      <x:c r="B42" s="120"/>
      <x:c r="C42" s="118"/>
      <x:c r="D42" s="118"/>
      <x:c r="E42" s="118"/>
      <x:c r="F42" s="122"/>
      <x:c r="G42" s="122"/>
      <x:c r="H42" s="122"/>
      <x:c r="I42" s="129" t="str">
        <x:f>IF(A42="","",F42+G42-H42)</x:f>
      </x:c>
      <x:c r="J42" s="122"/>
      <x:c r="K42" s="122"/>
      <x:c r="L42" s="122"/>
      <x:c r="M42" s="129" t="str">
        <x:f>IF(A42="","",G42-H42)</x:f>
      </x:c>
      <x:c r="N42" s="118"/>
      <x:c r="O42" s="118"/>
      <x:c r="P42" s="118"/>
    </x:row>
    <x:row r="43">
      <x:c r="A43" s="118"/>
      <x:c r="B43" s="120"/>
      <x:c r="C43" s="118"/>
      <x:c r="D43" s="118"/>
      <x:c r="E43" s="118"/>
      <x:c r="F43" s="122"/>
      <x:c r="G43" s="122"/>
      <x:c r="H43" s="122"/>
      <x:c r="I43" s="129" t="str">
        <x:f>IF(A43="","",F43+G43-H43)</x:f>
      </x:c>
      <x:c r="J43" s="122"/>
      <x:c r="K43" s="122"/>
      <x:c r="L43" s="122"/>
      <x:c r="M43" s="129" t="str">
        <x:f>IF(A43="","",G43-H43)</x:f>
      </x:c>
      <x:c r="N43" s="118"/>
      <x:c r="O43" s="118"/>
      <x:c r="P43" s="118"/>
    </x:row>
    <x:row r="44">
      <x:c r="A44" s="118"/>
      <x:c r="B44" s="120"/>
      <x:c r="C44" s="118"/>
      <x:c r="D44" s="118"/>
      <x:c r="E44" s="118"/>
      <x:c r="F44" s="122"/>
      <x:c r="G44" s="122"/>
      <x:c r="H44" s="122"/>
      <x:c r="I44" s="129" t="str">
        <x:f>IF(A44="","",F44+G44-H44)</x:f>
      </x:c>
      <x:c r="J44" s="122"/>
      <x:c r="K44" s="122"/>
      <x:c r="L44" s="122"/>
      <x:c r="M44" s="129" t="str">
        <x:f>IF(A44="","",G44-H44)</x:f>
      </x:c>
      <x:c r="N44" s="118"/>
      <x:c r="O44" s="118"/>
      <x:c r="P44" s="118"/>
    </x:row>
    <x:row r="45">
      <x:c r="A45" s="118"/>
      <x:c r="B45" s="120"/>
      <x:c r="C45" s="118"/>
      <x:c r="D45" s="118"/>
      <x:c r="E45" s="118"/>
      <x:c r="F45" s="122"/>
      <x:c r="G45" s="122"/>
      <x:c r="H45" s="122"/>
      <x:c r="I45" s="129" t="str">
        <x:f>IF(A45="","",F45+G45-H45)</x:f>
      </x:c>
      <x:c r="J45" s="122"/>
      <x:c r="K45" s="122"/>
      <x:c r="L45" s="122"/>
      <x:c r="M45" s="129" t="str">
        <x:f>IF(A45="","",G45-H45)</x:f>
      </x:c>
      <x:c r="N45" s="118"/>
      <x:c r="O45" s="118"/>
      <x:c r="P45" s="118"/>
    </x:row>
    <x:row r="46">
      <x:c r="A46" s="118"/>
      <x:c r="B46" s="120"/>
      <x:c r="C46" s="118"/>
      <x:c r="D46" s="118"/>
      <x:c r="E46" s="118"/>
      <x:c r="F46" s="122"/>
      <x:c r="G46" s="122"/>
      <x:c r="H46" s="122"/>
      <x:c r="I46" s="129" t="str">
        <x:f>IF(A46="","",F46+G46-H46)</x:f>
      </x:c>
      <x:c r="J46" s="122"/>
      <x:c r="K46" s="122"/>
      <x:c r="L46" s="122"/>
      <x:c r="M46" s="129" t="str">
        <x:f>IF(A46="","",G46-H46)</x:f>
      </x:c>
      <x:c r="N46" s="118"/>
      <x:c r="O46" s="118"/>
      <x:c r="P46" s="118"/>
    </x:row>
    <x:row r="47">
      <x:c r="A47" s="118"/>
      <x:c r="B47" s="120"/>
      <x:c r="C47" s="118"/>
      <x:c r="D47" s="118"/>
      <x:c r="E47" s="118"/>
      <x:c r="F47" s="122"/>
      <x:c r="G47" s="122"/>
      <x:c r="H47" s="122"/>
      <x:c r="I47" s="129" t="str">
        <x:f>IF(A47="","",F47+G47-H47)</x:f>
      </x:c>
      <x:c r="J47" s="122"/>
      <x:c r="K47" s="122"/>
      <x:c r="L47" s="122"/>
      <x:c r="M47" s="129" t="str">
        <x:f>IF(A47="","",G47-H47)</x:f>
      </x:c>
      <x:c r="N47" s="118"/>
      <x:c r="O47" s="118"/>
      <x:c r="P47" s="118"/>
    </x:row>
    <x:row r="48">
      <x:c r="A48" s="118"/>
      <x:c r="B48" s="120"/>
      <x:c r="C48" s="118"/>
      <x:c r="D48" s="118"/>
      <x:c r="E48" s="118"/>
      <x:c r="F48" s="122"/>
      <x:c r="G48" s="122"/>
      <x:c r="H48" s="122"/>
      <x:c r="I48" s="129" t="str">
        <x:f>IF(A48="","",F48+G48-H48)</x:f>
      </x:c>
      <x:c r="J48" s="122"/>
      <x:c r="K48" s="122"/>
      <x:c r="L48" s="122"/>
      <x:c r="M48" s="129" t="str">
        <x:f>IF(A48="","",G48-H48)</x:f>
      </x:c>
      <x:c r="N48" s="118"/>
      <x:c r="O48" s="118"/>
      <x:c r="P48" s="118"/>
    </x:row>
    <x:row r="49">
      <x:c r="A49" s="118"/>
      <x:c r="B49" s="120"/>
      <x:c r="C49" s="118"/>
      <x:c r="D49" s="118"/>
      <x:c r="E49" s="118"/>
      <x:c r="F49" s="122"/>
      <x:c r="G49" s="122"/>
      <x:c r="H49" s="122"/>
      <x:c r="I49" s="129" t="str">
        <x:f>IF(A49="","",F49+G49-H49)</x:f>
      </x:c>
      <x:c r="J49" s="122"/>
      <x:c r="K49" s="122"/>
      <x:c r="L49" s="122"/>
      <x:c r="M49" s="129" t="str">
        <x:f>IF(A49="","",G49-H49)</x:f>
      </x:c>
      <x:c r="N49" s="118"/>
      <x:c r="O49" s="118"/>
      <x:c r="P49" s="118"/>
    </x:row>
    <x:row r="50">
      <x:c r="A50" s="118"/>
      <x:c r="B50" s="120"/>
      <x:c r="C50" s="118"/>
      <x:c r="D50" s="118"/>
      <x:c r="E50" s="118"/>
      <x:c r="F50" s="122"/>
      <x:c r="G50" s="122"/>
      <x:c r="H50" s="122"/>
      <x:c r="I50" s="129" t="str">
        <x:f>IF(A50="","",F50+G50-H50)</x:f>
      </x:c>
      <x:c r="J50" s="122"/>
      <x:c r="K50" s="122"/>
      <x:c r="L50" s="122"/>
      <x:c r="M50" s="129" t="str">
        <x:f>IF(A50="","",G50-H50)</x:f>
      </x:c>
      <x:c r="N50" s="118"/>
      <x:c r="O50" s="118"/>
      <x:c r="P50" s="118"/>
    </x:row>
    <x:row r="51">
      <x:c r="A51" s="118"/>
      <x:c r="B51" s="120"/>
      <x:c r="C51" s="118"/>
      <x:c r="D51" s="118"/>
      <x:c r="E51" s="118"/>
      <x:c r="F51" s="122"/>
      <x:c r="G51" s="122"/>
      <x:c r="H51" s="122"/>
      <x:c r="I51" s="129" t="str">
        <x:f>IF(A51="","",F51+G51-H51)</x:f>
      </x:c>
      <x:c r="J51" s="122"/>
      <x:c r="K51" s="122"/>
      <x:c r="L51" s="122"/>
      <x:c r="M51" s="129" t="str">
        <x:f>IF(A51="","",G51-H51)</x:f>
      </x:c>
      <x:c r="N51" s="118"/>
      <x:c r="O51" s="118"/>
      <x:c r="P51" s="118"/>
    </x:row>
    <x:row r="52">
      <x:c r="A52" s="118"/>
      <x:c r="B52" s="120"/>
      <x:c r="C52" s="118"/>
      <x:c r="D52" s="118"/>
      <x:c r="E52" s="118"/>
      <x:c r="F52" s="122"/>
      <x:c r="G52" s="122"/>
      <x:c r="H52" s="122"/>
      <x:c r="I52" s="129" t="str">
        <x:f>IF(A52="","",F52+G52-H52)</x:f>
      </x:c>
      <x:c r="J52" s="122"/>
      <x:c r="K52" s="122"/>
      <x:c r="L52" s="122"/>
      <x:c r="M52" s="129" t="str">
        <x:f>IF(A52="","",G52-H52)</x:f>
      </x:c>
      <x:c r="N52" s="118"/>
      <x:c r="O52" s="118"/>
      <x:c r="P52" s="118"/>
    </x:row>
    <x:row r="53">
      <x:c r="A53" s="118"/>
      <x:c r="B53" s="120"/>
      <x:c r="C53" s="118"/>
      <x:c r="D53" s="118"/>
      <x:c r="E53" s="118"/>
      <x:c r="F53" s="122"/>
      <x:c r="G53" s="122"/>
      <x:c r="H53" s="122"/>
      <x:c r="I53" s="129" t="str">
        <x:f>IF(A53="","",F53+G53-H53)</x:f>
      </x:c>
      <x:c r="J53" s="122"/>
      <x:c r="K53" s="122"/>
      <x:c r="L53" s="122"/>
      <x:c r="M53" s="129" t="str">
        <x:f>IF(A53="","",G53-H53)</x:f>
      </x:c>
      <x:c r="N53" s="118"/>
      <x:c r="O53" s="118"/>
      <x:c r="P53" s="118"/>
    </x:row>
    <x:row r="54">
      <x:c r="A54" s="118"/>
      <x:c r="B54" s="120"/>
      <x:c r="C54" s="118"/>
      <x:c r="D54" s="118"/>
      <x:c r="E54" s="118"/>
      <x:c r="F54" s="122"/>
      <x:c r="G54" s="122"/>
      <x:c r="H54" s="122"/>
      <x:c r="I54" s="129" t="str">
        <x:f>IF(A54="","",F54+G54-H54)</x:f>
      </x:c>
      <x:c r="J54" s="122"/>
      <x:c r="K54" s="122"/>
      <x:c r="L54" s="122"/>
      <x:c r="M54" s="129" t="str">
        <x:f>IF(A54="","",G54-H54)</x:f>
      </x:c>
      <x:c r="N54" s="118"/>
      <x:c r="O54" s="118"/>
      <x:c r="P54" s="118"/>
    </x:row>
    <x:row r="55">
      <x:c r="A55" s="118"/>
      <x:c r="B55" s="120"/>
      <x:c r="C55" s="118"/>
      <x:c r="D55" s="118"/>
      <x:c r="E55" s="118"/>
      <x:c r="F55" s="122"/>
      <x:c r="G55" s="122"/>
      <x:c r="H55" s="122"/>
      <x:c r="I55" s="129" t="str">
        <x:f>IF(A55="","",F55+G55-H55)</x:f>
      </x:c>
      <x:c r="J55" s="122"/>
      <x:c r="K55" s="122"/>
      <x:c r="L55" s="122"/>
      <x:c r="M55" s="129" t="str">
        <x:f>IF(A55="","",G55-H55)</x:f>
      </x:c>
      <x:c r="N55" s="118"/>
      <x:c r="O55" s="118"/>
      <x:c r="P55" s="118"/>
    </x:row>
    <x:row r="56">
      <x:c r="A56" s="118"/>
      <x:c r="B56" s="120"/>
      <x:c r="C56" s="118"/>
      <x:c r="D56" s="118"/>
      <x:c r="E56" s="118"/>
      <x:c r="F56" s="122"/>
      <x:c r="G56" s="122"/>
      <x:c r="H56" s="122"/>
      <x:c r="I56" s="129" t="str">
        <x:f>IF(A56="","",F56+G56-H56)</x:f>
      </x:c>
      <x:c r="J56" s="122"/>
      <x:c r="K56" s="122"/>
      <x:c r="L56" s="122"/>
      <x:c r="M56" s="129" t="str">
        <x:f>IF(A56="","",G56-H56)</x:f>
      </x:c>
      <x:c r="N56" s="118"/>
      <x:c r="O56" s="118"/>
      <x:c r="P56" s="118"/>
    </x:row>
    <x:row r="57">
      <x:c r="A57" s="118"/>
      <x:c r="B57" s="120"/>
      <x:c r="C57" s="118"/>
      <x:c r="D57" s="118"/>
      <x:c r="E57" s="118"/>
      <x:c r="F57" s="122"/>
      <x:c r="G57" s="122"/>
      <x:c r="H57" s="122"/>
      <x:c r="I57" s="129" t="str">
        <x:f>IF(A57="","",F57+G57-H57)</x:f>
      </x:c>
      <x:c r="J57" s="122"/>
      <x:c r="K57" s="122"/>
      <x:c r="L57" s="122"/>
      <x:c r="M57" s="129" t="str">
        <x:f>IF(A57="","",G57-H57)</x:f>
      </x:c>
      <x:c r="N57" s="118"/>
      <x:c r="O57" s="118"/>
      <x:c r="P57" s="118"/>
    </x:row>
  </x:sheetData>
  <x:mergeCells>
    <x:mergeCell ref="A1:P2"/>
  </x:mergeCells>
  <x:dataValidations count="2">
    <x:dataValidation type="list" sqref="C8:C57">
      <x:formula1>"Festejos,Estiagem,Políticas essenciais,Outra"</x:formula1>
    </x:dataValidation>
    <x:dataValidation type="list" sqref="N8:N57">
      <x:formula1>"Sim,Não,N/A"</x:formula1>
    </x:dataValidation>
  </x:dataValidation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55" hidden="0" customWidth="1"/>
    <x:col min="3" max="3" width="30" hidden="0" customWidth="1"/>
    <x:col min="4" max="4" width="32" hidden="0" customWidth="1"/>
    <x:col min="5" max="5" width="18" hidden="0" customWidth="1"/>
    <x:col min="6" max="6" width="18" hidden="0" customWidth="1"/>
    <x:col min="7" max="7" width="42" hidden="0" customWidth="1"/>
    <x:col min="8" max="8" width="18" hidden="0" customWidth="1"/>
    <x:col min="9" max="9" width="14" hidden="0" customWidth="1"/>
    <x:col min="10" max="10" width="55" hidden="0" customWidth="1"/>
    <x:col min="11" max="11" width="55" hidden="0" customWidth="1"/>
    <x:col min="12" max="12" width="22" hidden="0" customWidth="1"/>
    <x:col min="13" max="13" width="14" hidden="0" customWidth="1"/>
    <x:col min="14" max="14" width="15" hidden="0" customWidth="1"/>
  </x:cols>
  <x:sheetData>
    <x:row r="1" ht="34" customHeight="1">
      <x:c r="A1" s="5" t="str">
        <x:v>MATRIZ DE RESPOSTA ESPECÍFICA AOS QUESITOS</x:v>
      </x:c>
      <x:c r="B1" s="5" t="str">
        <x:v>MATRIZ DE RESPOSTA ESPECÍFICA AOS QUESITOS</x:v>
      </x:c>
      <x:c r="C1" s="5" t="str">
        <x:v>MATRIZ DE RESPOSTA ESPECÍFICA AOS QUESITOS</x:v>
      </x:c>
      <x:c r="D1" s="5" t="str">
        <x:v>MATRIZ DE RESPOSTA ESPECÍFICA AOS QUESITOS</x:v>
      </x:c>
      <x:c r="E1" s="5" t="str">
        <x:v>MATRIZ DE RESPOSTA ESPECÍFICA AOS QUESITOS</x:v>
      </x:c>
      <x:c r="F1" s="5" t="str">
        <x:v>MATRIZ DE RESPOSTA ESPECÍFICA AOS QUESITOS</x:v>
      </x:c>
      <x:c r="G1" s="5" t="str">
        <x:v>MATRIZ DE RESPOSTA ESPECÍFICA AOS QUESITOS</x:v>
      </x:c>
      <x:c r="H1" s="5" t="str">
        <x:v>MATRIZ DE RESPOSTA ESPECÍFICA AOS QUESITOS</x:v>
      </x:c>
      <x:c r="I1" s="5" t="str">
        <x:v>MATRIZ DE RESPOSTA ESPECÍFICA AOS QUESITOS</x:v>
      </x:c>
      <x:c r="J1" s="5" t="str">
        <x:v>MATRIZ DE RESPOSTA ESPECÍFICA AOS QUESITOS</x:v>
      </x:c>
      <x:c r="K1" s="5" t="str">
        <x:v>MATRIZ DE RESPOSTA ESPECÍFICA AOS QUESITOS</x:v>
      </x:c>
      <x:c r="L1" s="5" t="str">
        <x:v>MATRIZ DE RESPOSTA ESPECÍFICA AOS QUESITOS</x:v>
      </x:c>
      <x:c r="M1" s="5" t="str">
        <x:v>MATRIZ DE RESPOSTA ESPECÍFICA AOS QUESITOS</x:v>
      </x:c>
      <x:c r="N1" s="5" t="str">
        <x:v>MATRIZ DE RESPOSTA ESPECÍFICA AOS QUESITOS</x:v>
      </x:c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34" customHeight="1">
      <x:c r="A2" s="5" t="str">
        <x:v>MATRIZ DE RESPOSTA ESPECÍFICA AOS QUESITOS</x:v>
      </x:c>
      <x:c r="B2" s="5" t="str">
        <x:v>MATRIZ DE RESPOSTA ESPECÍFICA AOS QUESITOS</x:v>
      </x:c>
      <x:c r="C2" s="5" t="str">
        <x:v>MATRIZ DE RESPOSTA ESPECÍFICA AOS QUESITOS</x:v>
      </x:c>
      <x:c r="D2" s="5" t="str">
        <x:v>MATRIZ DE RESPOSTA ESPECÍFICA AOS QUESITOS</x:v>
      </x:c>
      <x:c r="E2" s="5" t="str">
        <x:v>MATRIZ DE RESPOSTA ESPECÍFICA AOS QUESITOS</x:v>
      </x:c>
      <x:c r="F2" s="5" t="str">
        <x:v>MATRIZ DE RESPOSTA ESPECÍFICA AOS QUESITOS</x:v>
      </x:c>
      <x:c r="G2" s="5" t="str">
        <x:v>MATRIZ DE RESPOSTA ESPECÍFICA AOS QUESITOS</x:v>
      </x:c>
      <x:c r="H2" s="5" t="str">
        <x:v>MATRIZ DE RESPOSTA ESPECÍFICA AOS QUESITOS</x:v>
      </x:c>
      <x:c r="I2" s="5" t="str">
        <x:v>MATRIZ DE RESPOSTA ESPECÍFICA AOS QUESITOS</x:v>
      </x:c>
      <x:c r="J2" s="5" t="str">
        <x:v>MATRIZ DE RESPOSTA ESPECÍFICA AOS QUESITOS</x:v>
      </x:c>
      <x:c r="K2" s="5" t="str">
        <x:v>MATRIZ DE RESPOSTA ESPECÍFICA AOS QUESITOS</x:v>
      </x:c>
      <x:c r="L2" s="5" t="str">
        <x:v>MATRIZ DE RESPOSTA ESPECÍFICA AOS QUESITOS</x:v>
      </x:c>
      <x:c r="M2" s="5" t="str">
        <x:v>MATRIZ DE RESPOSTA ESPECÍFICA AOS QUESITOS</x:v>
      </x:c>
      <x:c r="N2" s="5" t="str">
        <x:v>MATRIZ DE RESPOSTA ESPECÍFICA AOS QUESITOS</x:v>
      </x:c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4">
      <x:c r="A4" s="26" t="str">
        <x:v>A conclusão sugerida é triagem automática. O auditor deve aprovar a conclusão e redigir resposta específica com números, evidências e limitações.</x:v>
      </x:c>
      <x:c r="B4" s="26" t="str">
        <x:v>A conclusão sugerida é triagem automática. O auditor deve aprovar a conclusão e redigir resposta específica com números, evidências e limitações.</x:v>
      </x:c>
      <x:c r="C4" s="26" t="str">
        <x:v>A conclusão sugerida é triagem automática. O auditor deve aprovar a conclusão e redigir resposta específica com números, evidências e limitações.</x:v>
      </x:c>
      <x:c r="D4" s="26" t="str">
        <x:v>A conclusão sugerida é triagem automática. O auditor deve aprovar a conclusão e redigir resposta específica com números, evidências e limitações.</x:v>
      </x:c>
      <x:c r="E4" s="26" t="str">
        <x:v>A conclusão sugerida é triagem automática. O auditor deve aprovar a conclusão e redigir resposta específica com números, evidências e limitações.</x:v>
      </x:c>
      <x:c r="F4" s="26" t="str">
        <x:v>A conclusão sugerida é triagem automática. O auditor deve aprovar a conclusão e redigir resposta específica com números, evidências e limitações.</x:v>
      </x:c>
      <x:c r="G4" s="26" t="str">
        <x:v>A conclusão sugerida é triagem automática. O auditor deve aprovar a conclusão e redigir resposta específica com números, evidências e limitações.</x:v>
      </x:c>
      <x:c r="H4" s="26" t="str">
        <x:v>A conclusão sugerida é triagem automática. O auditor deve aprovar a conclusão e redigir resposta específica com números, evidências e limitações.</x:v>
      </x:c>
      <x:c r="I4" s="26" t="str">
        <x:v>A conclusão sugerida é triagem automática. O auditor deve aprovar a conclusão e redigir resposta específica com números, evidências e limitações.</x:v>
      </x:c>
      <x:c r="J4" s="26" t="str">
        <x:v>A conclusão sugerida é triagem automática. O auditor deve aprovar a conclusão e redigir resposta específica com números, evidências e limitações.</x:v>
      </x:c>
      <x:c r="K4" s="26" t="str">
        <x:v>A conclusão sugerida é triagem automática. O auditor deve aprovar a conclusão e redigir resposta específica com números, evidências e limitações.</x:v>
      </x:c>
      <x:c r="L4" s="26" t="str">
        <x:v>A conclusão sugerida é triagem automática. O auditor deve aprovar a conclusão e redigir resposta específica com números, evidências e limitações.</x:v>
      </x:c>
      <x:c r="M4" s="26" t="str">
        <x:v>A conclusão sugerida é triagem automática. O auditor deve aprovar a conclusão e redigir resposta específica com números, evidências e limitações.</x:v>
      </x:c>
      <x:c r="N4" s="26" t="str">
        <x:v>A conclusão sugerida é triagem automática. O auditor deve aprovar a conclusão e redigir resposta específica com números, evidências e limitações.</x:v>
      </x:c>
    </x:row>
    <x:row r="6" ht="40" customHeight="1">
      <x:c r="A6" s="11" t="str">
        <x:v>Código</x:v>
      </x:c>
      <x:c r="B6" s="11" t="str">
        <x:v>Quesito</x:v>
      </x:c>
      <x:c r="C6" s="11" t="str">
        <x:v>Abas de suporte</x:v>
      </x:c>
      <x:c r="D6" s="11" t="str">
        <x:v>Resultado quantitativo-chave</x:v>
      </x:c>
      <x:c r="E6" s="11" t="str">
        <x:v>Evidências ID</x:v>
      </x:c>
      <x:c r="F6" s="11" t="str">
        <x:v>Conclusão sugerida</x:v>
      </x:c>
      <x:c r="G6" s="11" t="str">
        <x:v>Fundamento/achado</x:v>
      </x:c>
      <x:c r="H6" s="11" t="str">
        <x:v>Conclusão aprovada</x:v>
      </x:c>
      <x:c r="I6" s="11" t="str">
        <x:v>Gravidade</x:v>
      </x:c>
      <x:c r="J6" s="11" t="str">
        <x:v>Resposta específica ao quesito</x:v>
      </x:c>
      <x:c r="K6" s="11" t="str">
        <x:v>Limitação</x:v>
      </x:c>
      <x:c r="L6" s="11" t="str">
        <x:v>Revisor</x:v>
      </x:c>
      <x:c r="M6" s="11" t="str">
        <x:v>Data revisão</x:v>
      </x:c>
      <x:c r="N6" s="11" t="str">
        <x:v>Revisão</x:v>
      </x:c>
    </x:row>
    <x:row r="7" ht="110" customHeight="1">
      <x:c r="A7" s="20" t="str">
        <x:v>Q01</x:v>
      </x:c>
      <x:c r="B7" s="20" t="str">
        <x:v>Os gastos com festejos juninos possuem previsão adequada na Lei Orçamentária Anual, seja por dotação específica ou crédito adicional que os abrange?</x:v>
      </x:c>
      <x:c r="C7" s="20" t="str">
        <x:v>04_Dotacao</x:v>
      </x:c>
      <x:c r="D7" s="117"/>
      <x:c r="E7" s="117"/>
      <x:c r="F7" s="126" t="str">
        <x:f>IF(COUNTIF('04_Dotacao'!S7:S56,"Não conforme")&gt;0,"Não conforme",IF(COUNTIF('04_Dotacao'!S7:S56,"Com ressalvas")&gt;0,"Com ressalvas",IF(COUNTIF('04_Dotacao'!S7:S56,"Conforme")&gt;0,"Conforme","Não concluído")))</x:f>
        <x:v>Não concluído</x:v>
      </x:c>
      <x:c r="G7" s="117"/>
      <x:c r="H7" s="117" t="str">
        <x:v>Não concluído</x:v>
      </x:c>
      <x:c r="I7" s="117"/>
      <x:c r="J7" s="117"/>
      <x:c r="K7" s="117"/>
      <x:c r="L7" s="117"/>
      <x:c r="M7" s="119"/>
      <x:c r="N7" s="117"/>
    </x:row>
    <x:row r="8" ht="110" customHeight="1">
      <x:c r="A8" s="21" t="str">
        <x:v>Q02</x:v>
      </x:c>
      <x:c r="B8" s="21" t="str">
        <x:v>Há regularidade na execução orçamentária e financeira dos gastos realizados com os festejos juninos?</x:v>
      </x:c>
      <x:c r="C8" s="21" t="str">
        <x:v>05_Execucao</x:v>
      </x:c>
      <x:c r="D8" s="118"/>
      <x:c r="E8" s="118"/>
      <x:c r="F8" s="127" t="str">
        <x:f>IF(COUNTIF('05_Execucao'!AB7:AB106,"Não conforme")&gt;0,"Não conforme",IF(COUNTIF('05_Execucao'!AB7:AB106,"Com ressalvas")&gt;0,"Com ressalvas",IF(COUNTIF('05_Execucao'!AB7:AB106,"Conforme")&gt;0,"Conforme","Não concluído")))</x:f>
        <x:v>Não concluído</x:v>
      </x:c>
      <x:c r="G8" s="118"/>
      <x:c r="H8" s="118" t="str">
        <x:v>Não concluído</x:v>
      </x:c>
      <x:c r="I8" s="118"/>
      <x:c r="J8" s="118"/>
      <x:c r="K8" s="118"/>
      <x:c r="L8" s="118"/>
      <x:c r="M8" s="120"/>
      <x:c r="N8" s="118"/>
    </x:row>
    <x:row r="9" ht="110" customHeight="1">
      <x:c r="A9" s="21" t="str">
        <x:v>Q03</x:v>
      </x:c>
      <x:c r="B9" s="21" t="str">
        <x:v>O montante de gastos dispendido está compatível com a capacidade financeira do Município, considerando o decreto de emergência, à época, vigente?</x:v>
      </x:c>
      <x:c r="C9" s="21" t="str">
        <x:v>06_Caixa_Fontes</x:v>
      </x:c>
      <x:c r="D9" s="118"/>
      <x:c r="E9" s="118"/>
      <x:c r="F9" s="127" t="str">
        <x:f>IF(COUNTIF('06_Caixa_Fontes'!U7:U56,"Não conforme")&gt;0,"Não conforme",IF(COUNTIF('06_Caixa_Fontes'!U7:U56,"Com ressalvas")&gt;0,"Com ressalvas",IF(COUNTIF('06_Caixa_Fontes'!U7:U56,"Conforme")&gt;0,"Conforme","Não concluído")))</x:f>
        <x:v>Não concluído</x:v>
      </x:c>
      <x:c r="G9" s="118"/>
      <x:c r="H9" s="118" t="str">
        <x:v>Não concluído</x:v>
      </x:c>
      <x:c r="I9" s="118"/>
      <x:c r="J9" s="118"/>
      <x:c r="K9" s="118"/>
      <x:c r="L9" s="118"/>
      <x:c r="M9" s="120"/>
      <x:c r="N9" s="118"/>
    </x:row>
    <x:row r="10" ht="110" customHeight="1">
      <x:c r="A10" s="21" t="str">
        <x:v>Q04</x:v>
      </x:c>
      <x:c r="B10" s="21" t="str">
        <x:v>Há indícios de comprometimento da saúde financeira municipal em razão dos gastos com os festejos juninos?</x:v>
      </x:c>
      <x:c r="C10" s="21" t="str">
        <x:v>06_Caixa_Fontes; 07_Indicadores</x:v>
      </x:c>
      <x:c r="D10" s="118"/>
      <x:c r="E10" s="118"/>
      <x:c r="F10" s="127" t="str">
        <x:f>IF(COUNTA('07_Indicadores'!J7:J36)=0,"Não concluído",IF(COUNTIF('07_Indicadores'!J7:J36,"Adversa")=0,"Com ressalvas",IF(COUNTIFS('07_Indicadores'!J7:J36,"Adversa",'07_Indicadores'!L7:L36,"Sim")&gt;0,"Não conforme","Com ressalvas")))</x:f>
        <x:v>Não concluído</x:v>
      </x:c>
      <x:c r="G10" s="118"/>
      <x:c r="H10" s="118" t="str">
        <x:v>Não concluído</x:v>
      </x:c>
      <x:c r="I10" s="118"/>
      <x:c r="J10" s="118"/>
      <x:c r="K10" s="118"/>
      <x:c r="L10" s="118"/>
      <x:c r="M10" s="120"/>
      <x:c r="N10" s="118"/>
    </x:row>
    <x:row r="11" ht="110" customHeight="1">
      <x:c r="A11" s="21" t="str">
        <x:v>Q05</x:v>
      </x:c>
      <x:c r="B11" s="21" t="str">
        <x:v>Verificar, com base nos documentos juntados aos autos (balanço anual, contratos, empenhos, notas de liquidação e pareceres do TCM), se as despesas relativas à festa de emancipação de 2022 foram devidamente empenhadas, liquidadas e pagas, conforme a legislação.</x:v>
      </x:c>
      <x:c r="C11" s="21" t="str">
        <x:v>03_Contratacoes; 05_Execucao</x:v>
      </x:c>
      <x:c r="D11" s="118"/>
      <x:c r="E11" s="118"/>
      <x:c r="F11" s="127" t="str">
        <x:f>IF(COUNTIFS('05_Execucao'!C7:C106,"*Emancipação*",'05_Execucao'!I7:I106,2022)=0,"Não concluído",IF(COUNTIFS('05_Execucao'!C7:C106,"*Emancipação*",'05_Execucao'!I7:I106,2022,'05_Execucao'!AB7:AB106,"Não conforme")&gt;0,"Não conforme",IF(COUNTIFS('05_Execucao'!C7:C106,"*Emancipação*",'05_Execucao'!I7:I106,2022,'05_Execucao'!AB7:AB106,"Com ressalvas")&gt;0,"Com ressalvas","Conforme")))</x:f>
        <x:v>Não concluído</x:v>
      </x:c>
      <x:c r="G11" s="118"/>
      <x:c r="H11" s="118" t="str">
        <x:v>Não concluído</x:v>
      </x:c>
      <x:c r="I11" s="118"/>
      <x:c r="J11" s="118"/>
      <x:c r="K11" s="118"/>
      <x:c r="L11" s="118"/>
      <x:c r="M11" s="120"/>
      <x:c r="N11" s="118"/>
    </x:row>
    <x:row r="12" ht="110" customHeight="1">
      <x:c r="A12" s="21" t="str">
        <x:v>Q06</x:v>
      </x:c>
      <x:c r="B12" s="21" t="str">
        <x:v>Indicar se há evidência documental de dotação orçamentária específica ou de abertura regular de crédito adicional para custeio do evento.</x:v>
      </x:c>
      <x:c r="C12" s="21" t="str">
        <x:v>02_Evidencias; 04_Dotacao</x:v>
      </x:c>
      <x:c r="D12" s="118"/>
      <x:c r="E12" s="118"/>
      <x:c r="F12" s="127" t="str">
        <x:f>IF(COUNTIF('04_Dotacao'!P7:P56,"&lt;&gt;")=0,"Não concluído",IF(COUNTIF('04_Dotacao'!S7:S56,"Não conforme")&gt;0,"Não conforme",IF(COUNTIF('04_Dotacao'!S7:S56,"Com ressalvas")&gt;0,"Com ressalvas","Conforme")))</x:f>
        <x:v>Não concluído</x:v>
      </x:c>
      <x:c r="G12" s="118"/>
      <x:c r="H12" s="118" t="str">
        <x:v>Não concluído</x:v>
      </x:c>
      <x:c r="I12" s="118"/>
      <x:c r="J12" s="118"/>
      <x:c r="K12" s="118"/>
      <x:c r="L12" s="118"/>
      <x:c r="M12" s="120"/>
      <x:c r="N12" s="118"/>
    </x:row>
    <x:row r="13" ht="110" customHeight="1">
      <x:c r="A13" s="21" t="str">
        <x:v>Q07</x:v>
      </x:c>
      <x:c r="B13" s="21" t="str">
        <x:v>Avaliar, a partir das peças anexas, se houve alterações em indicadores fiscais (resultado orçamentário, disponibilidade de caixa, restos a pagar) que possam indicar comprometimento financeiro decorrente da despesa.</x:v>
      </x:c>
      <x:c r="C13" s="21" t="str">
        <x:v>07_Indicadores</x:v>
      </x:c>
      <x:c r="D13" s="118"/>
      <x:c r="E13" s="118"/>
      <x:c r="F13" s="127" t="str">
        <x:f>IF(COUNTIF('07_Indicadores'!J7:J36,"Adversa")&gt;0,"Com ressalvas",IF(COUNTIF('07_Indicadores'!J7:J36,"Inconclusiva")&gt;0,"Com ressalvas","Não concluído"))</x:f>
        <x:v>Não concluído</x:v>
      </x:c>
      <x:c r="G13" s="118"/>
      <x:c r="H13" s="118" t="str">
        <x:v>Não concluído</x:v>
      </x:c>
      <x:c r="I13" s="118"/>
      <x:c r="J13" s="118"/>
      <x:c r="K13" s="118"/>
      <x:c r="L13" s="118"/>
      <x:c r="M13" s="120"/>
      <x:c r="N13" s="118"/>
    </x:row>
    <x:row r="14" ht="110" customHeight="1">
      <x:c r="A14" s="21" t="str">
        <x:v>Q08</x:v>
      </x:c>
      <x:c r="B14" s="21" t="str">
        <x:v>Verificar se a execução orçamentária geral do exercício indica priorização indevida de despesas festivas em detrimento de ações voltadas à mitigação da estiagem ou à execução de políticas públicas essenciais, podendo o CEAT apontar, se possível, incompatibilidade entre o cenário fiscal e o gasto realizado.</x:v>
      </x:c>
      <x:c r="C14" s="21" t="str">
        <x:v>08_Prioridades</x:v>
      </x:c>
      <x:c r="D14" s="118"/>
      <x:c r="E14" s="118"/>
      <x:c r="F14" s="127" t="str">
        <x:f>IF(COUNTA('08_Prioridades'!A8:A57)=0,"Não concluído",IF(COUNTIFS('08_Prioridades'!N8:N57,"Sim",'08_Prioridades'!C8:C57,"Estiagem")+COUNTIFS('08_Prioridades'!N8:N57,"Sim",'08_Prioridades'!C8:C57,"Políticas essenciais")&gt;0,"Com ressalvas","Com ressalvas"))</x:f>
        <x:v>Não concluído</x:v>
      </x:c>
      <x:c r="G14" s="118"/>
      <x:c r="H14" s="118" t="str">
        <x:v>Não concluído</x:v>
      </x:c>
      <x:c r="I14" s="118"/>
      <x:c r="J14" s="118"/>
      <x:c r="K14" s="118"/>
      <x:c r="L14" s="118"/>
      <x:c r="M14" s="120"/>
      <x:c r="N14" s="118"/>
    </x:row>
    <x:row r="15" ht="110" customHeight="1">
      <x:c r="A15" s="21" t="str">
        <x:v>Q09</x:v>
      </x:c>
      <x:c r="B15" s="21" t="str">
        <x:v>Emitir síntese conclusiva, fundamentada exclusivamente nos dados contábeis e fiscais constantes dos autos, indicando se há coerência técnica entre os valores pagos, as dotações orçamentárias e os limites fiscais do exercício.</x:v>
      </x:c>
      <x:c r="C15" s="21" t="str">
        <x:v>09_Matriz_Respostas; 10_Sintese</x:v>
      </x:c>
      <x:c r="D15" s="118"/>
      <x:c r="E15" s="118"/>
      <x:c r="F15" s="127" t="str">
        <x:f>IF(COUNTIF(H7:H14,"Não concluído")&gt;0,"Não concluído",IF(COUNTIF(H7:H14,"Não conforme")&gt;0,"Não conforme",IF(COUNTIF(H7:H14,"Com ressalvas")&gt;0,"Com ressalvas","Conforme")))</x:f>
        <x:v>Não concluído</x:v>
      </x:c>
      <x:c r="G15" s="118"/>
      <x:c r="H15" s="118" t="str">
        <x:v>Não concluído</x:v>
      </x:c>
      <x:c r="I15" s="118"/>
      <x:c r="J15" s="118"/>
      <x:c r="K15" s="118"/>
      <x:c r="L15" s="118"/>
      <x:c r="M15" s="120"/>
      <x:c r="N15" s="118"/>
    </x:row>
  </x:sheetData>
  <x:mergeCells>
    <x:mergeCell ref="A1:N2"/>
    <x:mergeCell ref="A4:N4"/>
  </x:mergeCells>
  <x:conditionalFormatting sqref="F7:H15">
    <x:cfRule type="containsText" dxfId="20" priority="1" operator="containsText" text="Não conforme"/>
    <x:cfRule type="containsText" dxfId="21" priority="2" operator="containsText" text="Com ressalvas"/>
    <x:cfRule type="containsText" dxfId="22" priority="3" operator="containsText" text="Conforme"/>
    <x:cfRule type="containsText" dxfId="23" priority="4" operator="containsText" text="Não concluído"/>
  </x:conditionalFormatting>
  <x:dataValidations count="3">
    <x:dataValidation type="list" sqref="H7:H15">
      <x:formula1>"Conforme,Com ressalvas,Não conforme,Não se aplica,Não concluído"</x:formula1>
    </x:dataValidation>
    <x:dataValidation type="list" sqref="I7:I15">
      <x:formula1>"Alta,Média,Baixa,Sem achado"</x:formula1>
    </x:dataValidation>
    <x:dataValidation type="list" sqref="N7:N15">
      <x:formula1>"Pendente,Revisado,Ajustar"</x:formula1>
    </x:dataValidation>
  </x:dataValidation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30" hidden="0" customWidth="1"/>
    <x:col min="3" max="3" width="4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5" t="str">
        <x:v>SÍNTESE CONCLUSIVA - Q09</x:v>
      </x:c>
      <x:c r="B1" s="5" t="str">
        <x:v>SÍNTESE CONCLUSIVA - Q09</x:v>
      </x:c>
      <x:c r="C1" s="5" t="str">
        <x:v>SÍNTESE CONCLUSIVA - Q09</x:v>
      </x:c>
      <x:c r="D1" s="5" t="str">
        <x:v>SÍNTESE CONCLUSIVA - Q09</x:v>
      </x:c>
      <x:c r="E1" s="5" t="str">
        <x:v>SÍNTESE CONCLUSIVA - Q09</x:v>
      </x:c>
      <x:c r="F1" s="5" t="str">
        <x:v>SÍNTESE CONCLUSIVA - Q09</x:v>
      </x:c>
      <x:c r="G1" s="5" t="str">
        <x:v>SÍNTESE CONCLUSIVA - Q09</x:v>
      </x:c>
      <x:c r="H1" s="5" t="str">
        <x:v>SÍNTESE CONCLUSIVA - Q09</x:v>
      </x:c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34" customHeight="1">
      <x:c r="A2" s="5" t="str">
        <x:v>SÍNTESE CONCLUSIVA - Q09</x:v>
      </x:c>
      <x:c r="B2" s="5" t="str">
        <x:v>SÍNTESE CONCLUSIVA - Q09</x:v>
      </x:c>
      <x:c r="C2" s="5" t="str">
        <x:v>SÍNTESE CONCLUSIVA - Q09</x:v>
      </x:c>
      <x:c r="D2" s="5" t="str">
        <x:v>SÍNTESE CONCLUSIVA - Q09</x:v>
      </x:c>
      <x:c r="E2" s="5" t="str">
        <x:v>SÍNTESE CONCLUSIVA - Q09</x:v>
      </x:c>
      <x:c r="F2" s="5" t="str">
        <x:v>SÍNTESE CONCLUSIVA - Q09</x:v>
      </x:c>
      <x:c r="G2" s="5" t="str">
        <x:v>SÍNTESE CONCLUSIVA - Q09</x:v>
      </x:c>
      <x:c r="H2" s="5" t="str">
        <x:v>SÍNTESE CONCLUSIVA - Q09</x:v>
      </x:c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4" ht="40" customHeight="1">
      <x:c r="A4" s="11" t="str">
        <x:v>Campo</x:v>
      </x:c>
      <x:c r="B4" s="11" t="str">
        <x:v>Preenchimento</x:v>
      </x:c>
      <x:c r="D4" s="26" t="str">
        <x:v>Roteiro mínimo da síntese</x:v>
      </x:c>
      <x:c r="E4" s="26" t="str">
        <x:v>Roteiro mínimo da síntese</x:v>
      </x:c>
      <x:c r="F4" s="26" t="str">
        <x:v>Roteiro mínimo da síntese</x:v>
      </x:c>
      <x:c r="G4" s="26" t="str">
        <x:v>Roteiro mínimo da síntese</x:v>
      </x:c>
      <x:c r="H4" s="26" t="str">
        <x:v>Roteiro mínimo da síntese</x:v>
      </x:c>
    </x:row>
    <x:row r="5">
      <x:c r="A5" s="20" t="str">
        <x:v>Município</x:v>
      </x:c>
      <x:c r="B5" s="117" t="str"/>
      <x:c r="D5" s="151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E5" s="152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F5" s="152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G5" s="152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H5" s="153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</x:row>
    <x:row r="6">
      <x:c r="A6" s="21" t="str">
        <x:v>Exercício/período</x:v>
      </x:c>
      <x:c r="B6" s="118" t="str"/>
      <x:c r="D6" s="154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E6" s="155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F6" s="155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G6" s="155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H6" s="156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</x:row>
    <x:row r="7">
      <x:c r="A7" s="21" t="str">
        <x:v>Evento</x:v>
      </x:c>
      <x:c r="B7" s="118" t="str"/>
      <x:c r="D7" s="154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E7" s="155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F7" s="155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G7" s="155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H7" s="156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</x:row>
    <x:row r="8">
      <x:c r="A8" s="21" t="str">
        <x:v>Responsável</x:v>
      </x:c>
      <x:c r="B8" s="118" t="str"/>
      <x:c r="D8" s="154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E8" s="155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F8" s="155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G8" s="155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H8" s="156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</x:row>
    <x:row r="9">
      <x:c r="A9" s="21" t="str">
        <x:v>Revisor</x:v>
      </x:c>
      <x:c r="B9" s="118" t="str"/>
      <x:c r="D9" s="154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E9" s="155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F9" s="155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G9" s="155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H9" s="156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</x:row>
    <x:row r="10">
      <x:c r="A10" s="21" t="str">
        <x:v>Data de conclusão</x:v>
      </x:c>
      <x:c r="B10" s="120" t="str"/>
      <x:c r="D10" s="154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E10" s="155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F10" s="155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G10" s="155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H10" s="156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</x:row>
    <x:row r="11">
      <x:c r="A11" s="21" t="str">
        <x:v>Conclusão consolidada</x:v>
      </x:c>
      <x:c r="B11" s="127" t="str">
        <x:f>'00_Painel'!D5</x:f>
        <x:v>NÃO CONCLUÍDO</x:v>
      </x:c>
      <x:c r="D11" s="154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E11" s="155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F11" s="155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G11" s="155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H11" s="156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</x:row>
    <x:row r="12">
      <x:c r="D12" s="157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E12" s="158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F12" s="158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G12" s="158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  <x:c r="H12" s="159" t="str">
        <x:v>1. Identifique objeto, período e limitações.
2. Informe valores contratados, empenhados, liquidados e pagos sem somar etapas.
3. Demonstre previsão e margem da dotação na data.
4. Demonstre disponibilidade líquida por fonte e margem após o evento.
5. Registre variações fiscais e se existe ou não nexo documentado.
6. Compare festejos, estiagem e políticas essenciais.
7. Responda cada quesito e conclua apenas com base nos autos.</x:v>
      </x:c>
    </x:row>
    <x:row r="14">
      <x:c r="A14" s="26" t="str">
        <x:v>Texto final aprovado</x:v>
      </x:c>
      <x:c r="B14" s="26" t="str">
        <x:v>Texto final aprovado</x:v>
      </x:c>
      <x:c r="C14" s="26" t="str">
        <x:v>Texto final aprovado</x:v>
      </x:c>
      <x:c r="D14" s="26" t="str">
        <x:v>Texto final aprovado</x:v>
      </x:c>
      <x:c r="E14" s="26" t="str">
        <x:v>Texto final aprovado</x:v>
      </x:c>
      <x:c r="F14" s="26" t="str">
        <x:v>Texto final aprovado</x:v>
      </x:c>
      <x:c r="G14" s="26" t="str">
        <x:v>Texto final aprovado</x:v>
      </x:c>
      <x:c r="H14" s="26" t="str">
        <x:v>Texto final aprovado</x:v>
      </x:c>
    </x:row>
    <x:row r="15">
      <x:c r="A15" s="163" t="str"/>
      <x:c r="B15" s="163" t="str"/>
      <x:c r="C15" s="163" t="str"/>
      <x:c r="D15" s="163" t="str"/>
      <x:c r="E15" s="163" t="str"/>
      <x:c r="F15" s="163" t="str"/>
      <x:c r="G15" s="163" t="str"/>
      <x:c r="H15" s="163" t="str"/>
    </x:row>
    <x:row r="16">
      <x:c r="A16" s="163" t="str"/>
      <x:c r="B16" s="163" t="str"/>
      <x:c r="C16" s="163" t="str"/>
      <x:c r="D16" s="163" t="str"/>
      <x:c r="E16" s="163" t="str"/>
      <x:c r="F16" s="163" t="str"/>
      <x:c r="G16" s="163" t="str"/>
      <x:c r="H16" s="163" t="str"/>
    </x:row>
    <x:row r="17">
      <x:c r="A17" s="163" t="str"/>
      <x:c r="B17" s="163" t="str"/>
      <x:c r="C17" s="163" t="str"/>
      <x:c r="D17" s="163" t="str"/>
      <x:c r="E17" s="163" t="str"/>
      <x:c r="F17" s="163" t="str"/>
      <x:c r="G17" s="163" t="str"/>
      <x:c r="H17" s="163" t="str"/>
    </x:row>
    <x:row r="18">
      <x:c r="A18" s="163" t="str"/>
      <x:c r="B18" s="163" t="str"/>
      <x:c r="C18" s="163" t="str"/>
      <x:c r="D18" s="163" t="str"/>
      <x:c r="E18" s="163" t="str"/>
      <x:c r="F18" s="163" t="str"/>
      <x:c r="G18" s="163" t="str"/>
      <x:c r="H18" s="163" t="str"/>
    </x:row>
    <x:row r="19">
      <x:c r="A19" s="163" t="str"/>
      <x:c r="B19" s="163" t="str"/>
      <x:c r="C19" s="163" t="str"/>
      <x:c r="D19" s="163" t="str"/>
      <x:c r="E19" s="163" t="str"/>
      <x:c r="F19" s="163" t="str"/>
      <x:c r="G19" s="163" t="str"/>
      <x:c r="H19" s="163" t="str"/>
    </x:row>
    <x:row r="20">
      <x:c r="A20" s="163" t="str"/>
      <x:c r="B20" s="163" t="str"/>
      <x:c r="C20" s="163" t="str"/>
      <x:c r="D20" s="163" t="str"/>
      <x:c r="E20" s="163" t="str"/>
      <x:c r="F20" s="163" t="str"/>
      <x:c r="G20" s="163" t="str"/>
      <x:c r="H20" s="163" t="str"/>
    </x:row>
    <x:row r="21">
      <x:c r="A21" s="163" t="str"/>
      <x:c r="B21" s="163" t="str"/>
      <x:c r="C21" s="163" t="str"/>
      <x:c r="D21" s="163" t="str"/>
      <x:c r="E21" s="163" t="str"/>
      <x:c r="F21" s="163" t="str"/>
      <x:c r="G21" s="163" t="str"/>
      <x:c r="H21" s="163" t="str"/>
    </x:row>
    <x:row r="22">
      <x:c r="A22" s="163" t="str"/>
      <x:c r="B22" s="163" t="str"/>
      <x:c r="C22" s="163" t="str"/>
      <x:c r="D22" s="163" t="str"/>
      <x:c r="E22" s="163" t="str"/>
      <x:c r="F22" s="163" t="str"/>
      <x:c r="G22" s="163" t="str"/>
      <x:c r="H22" s="163" t="str"/>
    </x:row>
    <x:row r="23">
      <x:c r="A23" s="163" t="str"/>
      <x:c r="B23" s="163" t="str"/>
      <x:c r="C23" s="163" t="str"/>
      <x:c r="D23" s="163" t="str"/>
      <x:c r="E23" s="163" t="str"/>
      <x:c r="F23" s="163" t="str"/>
      <x:c r="G23" s="163" t="str"/>
      <x:c r="H23" s="163" t="str"/>
    </x:row>
    <x:row r="24">
      <x:c r="A24" s="163" t="str"/>
      <x:c r="B24" s="163" t="str"/>
      <x:c r="C24" s="163" t="str"/>
      <x:c r="D24" s="163" t="str"/>
      <x:c r="E24" s="163" t="str"/>
      <x:c r="F24" s="163" t="str"/>
      <x:c r="G24" s="163" t="str"/>
      <x:c r="H24" s="163" t="str"/>
    </x:row>
    <x:row r="25">
      <x:c r="A25" s="163" t="str"/>
      <x:c r="B25" s="163" t="str"/>
      <x:c r="C25" s="163" t="str"/>
      <x:c r="D25" s="163" t="str"/>
      <x:c r="E25" s="163" t="str"/>
      <x:c r="F25" s="163" t="str"/>
      <x:c r="G25" s="163" t="str"/>
      <x:c r="H25" s="163" t="str"/>
    </x:row>
    <x:row r="26">
      <x:c r="A26" s="163" t="str"/>
      <x:c r="B26" s="163" t="str"/>
      <x:c r="C26" s="163" t="str"/>
      <x:c r="D26" s="163" t="str"/>
      <x:c r="E26" s="163" t="str"/>
      <x:c r="F26" s="163" t="str"/>
      <x:c r="G26" s="163" t="str"/>
      <x:c r="H26" s="163" t="str"/>
    </x:row>
    <x:row r="27">
      <x:c r="A27" s="163" t="str"/>
      <x:c r="B27" s="163" t="str"/>
      <x:c r="C27" s="163" t="str"/>
      <x:c r="D27" s="163" t="str"/>
      <x:c r="E27" s="163" t="str"/>
      <x:c r="F27" s="163" t="str"/>
      <x:c r="G27" s="163" t="str"/>
      <x:c r="H27" s="163" t="str"/>
    </x:row>
    <x:row r="29">
      <x:c r="A29" s="26" t="str">
        <x:v>Controle de qualidade antes da emissão</x:v>
      </x:c>
      <x:c r="B29" s="26" t="str">
        <x:v>Controle de qualidade antes da emissão</x:v>
      </x:c>
      <x:c r="C29" s="26" t="str">
        <x:v>Controle de qualidade antes da emissão</x:v>
      </x:c>
      <x:c r="D29" s="26" t="str">
        <x:v>Controle de qualidade antes da emissão</x:v>
      </x:c>
      <x:c r="E29" s="26" t="str">
        <x:v>Controle de qualidade antes da emissão</x:v>
      </x:c>
      <x:c r="F29" s="26" t="str">
        <x:v>Controle de qualidade antes da emissão</x:v>
      </x:c>
      <x:c r="G29" s="26" t="str">
        <x:v>Controle de qualidade antes da emissão</x:v>
      </x:c>
      <x:c r="H29" s="26" t="str">
        <x:v>Controle de qualidade antes da emissão</x:v>
      </x:c>
    </x:row>
    <x:row r="30">
      <x:c r="A30" s="20" t="str">
        <x:v>☐</x:v>
      </x:c>
      <x:c r="B30" s="20" t="str">
        <x:v>Todos os nove quesitos foram respondidos</x:v>
      </x:c>
      <x:c r="C30" s="20"/>
      <x:c r="D30" s="20"/>
      <x:c r="E30" s="20"/>
      <x:c r="F30" s="20"/>
      <x:c r="G30" s="20"/>
      <x:c r="H30" s="20"/>
    </x:row>
    <x:row r="31">
      <x:c r="A31" s="21" t="str">
        <x:v>☐</x:v>
      </x:c>
      <x:c r="B31" s="21" t="str">
        <x:v>Cada valor possui evidência ID e memória de cálculo</x:v>
      </x:c>
      <x:c r="C31" s="21"/>
      <x:c r="D31" s="21"/>
      <x:c r="E31" s="21"/>
      <x:c r="F31" s="21"/>
      <x:c r="G31" s="21"/>
      <x:c r="H31" s="21"/>
    </x:row>
    <x:row r="32">
      <x:c r="A32" s="21" t="str">
        <x:v>☐</x:v>
      </x:c>
      <x:c r="B32" s="21" t="str">
        <x:v>Empenho, liquidação e pagamento não foram somados</x:v>
      </x:c>
      <x:c r="C32" s="21"/>
      <x:c r="D32" s="21"/>
      <x:c r="E32" s="21"/>
      <x:c r="F32" s="21"/>
      <x:c r="G32" s="21"/>
      <x:c r="H32" s="21"/>
    </x:row>
    <x:row r="33">
      <x:c r="A33" s="21" t="str">
        <x:v>☐</x:v>
      </x:c>
      <x:c r="B33" s="21" t="str">
        <x:v>O detalhamento 99 só foi usado com vínculo documental ao evento</x:v>
      </x:c>
      <x:c r="C33" s="21"/>
      <x:c r="D33" s="21"/>
      <x:c r="E33" s="21"/>
      <x:c r="F33" s="21"/>
      <x:c r="G33" s="21"/>
      <x:c r="H33" s="21"/>
    </x:row>
    <x:row r="34">
      <x:c r="A34" s="21" t="str">
        <x:v>☐</x:v>
      </x:c>
      <x:c r="B34" s="21" t="str">
        <x:v>A despesa liquidada a pagar não foi contada duas vezes</x:v>
      </x:c>
      <x:c r="C34" s="21"/>
      <x:c r="D34" s="21"/>
      <x:c r="E34" s="21"/>
      <x:c r="F34" s="21"/>
      <x:c r="G34" s="21"/>
      <x:c r="H34" s="21"/>
    </x:row>
    <x:row r="35">
      <x:c r="A35" s="21" t="str">
        <x:v>☐</x:v>
      </x:c>
      <x:c r="B35" s="21" t="str">
        <x:v>Indícios foram separados de causalidade comprovada</x:v>
      </x:c>
      <x:c r="C35" s="21"/>
      <x:c r="D35" s="21"/>
      <x:c r="E35" s="21"/>
      <x:c r="F35" s="21"/>
      <x:c r="G35" s="21"/>
      <x:c r="H35" s="21"/>
    </x:row>
    <x:row r="36">
      <x:c r="A36" s="21" t="str">
        <x:v>☐</x:v>
      </x:c>
      <x:c r="B36" s="21" t="str">
        <x:v>Coluna genérica 'valor' teve sua semântica validada antes da classificação</x:v>
      </x:c>
      <x:c r="C36" s="21"/>
      <x:c r="D36" s="21"/>
      <x:c r="E36" s="21"/>
      <x:c r="F36" s="21"/>
      <x:c r="G36" s="21"/>
      <x:c r="H36" s="21"/>
    </x:row>
    <x:row r="37">
      <x:c r="A37" s="21" t="str">
        <x:v>☐</x:v>
      </x:c>
      <x:c r="B37" s="21" t="str">
        <x:v>PCMGE056 foi conciliado aos pagamentos e PCMGE015 ao mesmo estágio/período</x:v>
      </x:c>
      <x:c r="C37" s="21"/>
      <x:c r="D37" s="21"/>
      <x:c r="E37" s="21"/>
      <x:c r="F37" s="21"/>
      <x:c r="G37" s="21"/>
      <x:c r="H37" s="21"/>
    </x:row>
    <x:row r="38">
      <x:c r="A38" s="21" t="str">
        <x:v>☐</x:v>
      </x:c>
      <x:c r="B38" s="21" t="str">
        <x:v>A disponibilidade mensal aplicou as contas (a) a (i) ao Ending_Balance e preservou fontes negativas</x:v>
      </x:c>
      <x:c r="C38" s="21"/>
      <x:c r="D38" s="21"/>
      <x:c r="E38" s="21"/>
      <x:c r="F38" s="21"/>
      <x:c r="G38" s="21"/>
      <x:c r="H38" s="21"/>
    </x:row>
    <x:row r="39">
      <x:c r="A39" s="21" t="str">
        <x:v>☐</x:v>
      </x:c>
      <x:c r="B39" s="21" t="str">
        <x:v>A coluna (e) incluiu 863210000 nas FR 501/502/503 e 218800000 + 228800000 nas FR 860/861/862/869, quando aplicável</x:v>
      </x:c>
      <x:c r="C39" s="21"/>
      <x:c r="D39" s="21"/>
      <x:c r="E39" s="21"/>
      <x:c r="F39" s="21"/>
      <x:c r="G39" s="21"/>
      <x:c r="H39" s="21"/>
    </x:row>
    <x:row r="40">
      <x:c r="A40" s="21" t="str">
        <x:v>☐</x:v>
      </x:c>
      <x:c r="B40" s="21" t="str">
        <x:v>Revisor conferiu fontes, datas, fórmulas e conclusão</x:v>
      </x:c>
      <x:c r="C40" s="21"/>
      <x:c r="D40" s="21"/>
      <x:c r="E40" s="21"/>
      <x:c r="F40" s="21"/>
      <x:c r="G40" s="21"/>
      <x:c r="H40" s="21"/>
    </x:row>
  </x:sheetData>
  <x:mergeCells>
    <x:mergeCell ref="A1:H2"/>
    <x:mergeCell ref="D4:H4"/>
    <x:mergeCell ref="D5:H12"/>
    <x:mergeCell ref="A14:H14"/>
    <x:mergeCell ref="A15:H27"/>
    <x:mergeCell ref="A29:H29"/>
    <x:mergeCell ref="B30:H30"/>
    <x:mergeCell ref="B31:H31"/>
    <x:mergeCell ref="B32:H32"/>
    <x:mergeCell ref="B33:H33"/>
    <x:mergeCell ref="B34:H34"/>
    <x:mergeCell ref="B35:H35"/>
    <x:mergeCell ref="B36:H36"/>
    <x:mergeCell ref="B37:H37"/>
    <x:mergeCell ref="B38:H38"/>
    <x:mergeCell ref="B39:H39"/>
    <x:mergeCell ref="B40:H40"/>
  </x:mergeCells>
  <x:conditionalFormatting sqref="B11:B11">
    <x:cfRule type="containsText" dxfId="24" priority="1" operator="containsText" text="Não conforme"/>
    <x:cfRule type="containsText" dxfId="25" priority="2" operator="containsText" text="Com ressalvas"/>
    <x:cfRule type="containsText" dxfId="26" priority="3" operator="containsText" text="Conforme"/>
    <x:cfRule type="containsText" dxfId="27" priority="4" operator="containsText" text="Não concluído"/>
  </x:conditionalFormatting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52" hidden="0" customWidth="1"/>
    <x:col min="3" max="3" width="70" hidden="0" customWidth="1"/>
  </x:cols>
  <x:sheetData>
    <x:row r="1" ht="34" customHeight="1">
      <x:c r="A1" s="5" t="str">
        <x:v>FONTES, SISTEMAS E CRITÉRIOS DE CONSULTA</x:v>
      </x:c>
      <x:c r="B1" s="5" t="str">
        <x:v>FONTES, SISTEMAS E CRITÉRIOS DE CONSULTA</x:v>
      </x:c>
      <x:c r="C1" s="5" t="str">
        <x:v>FONTES, SISTEMAS E CRITÉRIOS DE CONSULTA</x:v>
      </x:c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34" customHeight="1">
      <x:c r="A2" s="5" t="str">
        <x:v>FONTES, SISTEMAS E CRITÉRIOS DE CONSULTA</x:v>
      </x:c>
      <x:c r="B2" s="5" t="str">
        <x:v>FONTES, SISTEMAS E CRITÉRIOS DE CONSULTA</x:v>
      </x:c>
      <x:c r="C2" s="5" t="str">
        <x:v>FONTES, SISTEMAS E CRITÉRIOS DE CONSULTA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4" ht="40" customHeight="1">
      <x:c r="A4" s="11" t="str">
        <x:v>Fonte</x:v>
      </x:c>
      <x:c r="B4" s="11" t="str">
        <x:v>Uso no papel de trabalho</x:v>
      </x:c>
      <x:c r="C4" s="11" t="str">
        <x:v>Endereço/referência</x:v>
      </x:c>
    </x:row>
    <x:row r="5" ht="46" customHeight="1">
      <x:c r="A5" s="164" t="str">
        <x:v>Arquivo-base da CEAT</x:v>
      </x:c>
      <x:c r="B5" s="20" t="str">
        <x:v>Quesitos e rotinas específicas do treinamento</x:v>
      </x:c>
      <x:c r="C5" s="20" t="str">
        <x:v>Quesitos - Festejos v4 - apuração das despesas executadas(3).docx</x:v>
      </x:c>
    </x:row>
    <x:row r="6" ht="46" customHeight="1">
      <x:c r="A6" s="165" t="str">
        <x:v>e-TCM Consulta Pública</x:v>
      </x:c>
      <x:c r="B6" s="21" t="str">
        <x:v>PCMGE076, PCMGE065, PCMGE011 a 015, PCMGE009, PCMGE020 e PCMGE056</x:v>
      </x:c>
      <x:c r="C6" s="21" t="str">
        <x:v>https://e.tcm.ba.gov.br/epp/ConsultaPublica/listView.seam</x:v>
      </x:c>
    </x:row>
    <x:row r="7" ht="46" customHeight="1">
      <x:c r="A7" s="165" t="str">
        <x:v>TCM-BA - tabelas internas</x:v>
      </x:c>
      <x:c r="B7" s="21" t="str">
        <x:v>Natureza da despesa do exercício; detalhamentos 94 e 99</x:v>
      </x:c>
      <x:c r="C7" s="21" t="str">
        <x:v>https://www.tcm.ba.gov.br/tabelas-internas-contabilidade-municipal/</x:v>
      </x:c>
    </x:row>
    <x:row r="8" ht="46" customHeight="1">
      <x:c r="A8" s="165" t="str">
        <x:v>TCM-BA - consulta de despesas</x:v>
      </x:c>
      <x:c r="B8" s="21" t="str">
        <x:v>Base transacional; validar estágio e semântica da coluna 'valor' antes de totalizar</x:v>
      </x:c>
      <x:c r="C8" s="21" t="str">
        <x:v>https://www.tcm.ba.gov.br/controle-social/consulta-de-despesas/</x:v>
      </x:c>
    </x:row>
    <x:row r="9" ht="46" customHeight="1">
      <x:c r="A9" s="165" t="str">
        <x:v>SIGA Analisador</x:v>
      </x:c>
      <x:c r="B9" s="21" t="str">
        <x:v>Contratos, execução orçamentária, empenhos e movimentações por ação/fonte</x:v>
      </x:c>
      <x:c r="C9" s="21" t="str">
        <x:v>Acesso institucional do TCM-BA</x:v>
      </x:c>
    </x:row>
    <x:row r="10" ht="46" customHeight="1">
      <x:c r="A10" s="165" t="str">
        <x:v>Painel Junino MPBA</x:v>
      </x:c>
      <x:c r="B10" s="21" t="str">
        <x:v>População inicial de contratos declarados; não comprova empenho, liquidação ou pagamento</x:v>
      </x:c>
      <x:c r="C10" s="21" t="str">
        <x:v>https://paineljunino.mpba.mp.br/</x:v>
      </x:c>
    </x:row>
    <x:row r="11" ht="46" customHeight="1">
      <x:c r="A11" s="165" t="str">
        <x:v>PCMGE056</x:v>
      </x:c>
      <x:c r="B11" s="21" t="str">
        <x:v>População analítica preferencial dos pagamentos e vínculo com empenho/credor/processo</x:v>
      </x:c>
      <x:c r="C11" s="21" t="str">
        <x:v>e-TCM Consulta Pública · relação de processos de pagamento</x:v>
      </x:c>
    </x:row>
    <x:row r="12" ht="46" customHeight="1">
      <x:c r="A12" s="165" t="str">
        <x:v>PCMGE015</x:v>
      </x:c>
      <x:c r="B12" s="21" t="str">
        <x:v>Controle contábil por ação, fonte, detalhamento, estágio e mês/acumulado; não somar à base transacional</x:v>
      </x:c>
      <x:c r="C12" s="21" t="str">
        <x:v>e-TCM Consulta Pública · demonstrativo da despesa orçamentária</x:v>
      </x:c>
    </x:row>
    <x:row r="13" ht="46" customHeight="1">
      <x:c r="A13" s="165" t="str">
        <x:v>SICONFI - área pública</x:v>
      </x:c>
      <x:c r="B13" s="21" t="str">
        <x:v>Matriz de Saldos Contábeis e demonstrativos fiscais</x:v>
      </x:c>
      <x:c r="C13" s="21" t="str">
        <x:v>https://siconfi.tesouro.gov.br/siconfi/index.jsf</x:v>
      </x:c>
    </x:row>
    <x:row r="14" ht="46" customHeight="1">
      <x:c r="A14" s="165" t="str">
        <x:v>Mapeamento RGF Anexo 5 — MDF 15ª edição</x:v>
      </x:c>
      <x:c r="B14" s="21" t="str">
        <x:v>Contas contábeis, filtros de Poder/Órgão, fontes e fórmulas (a) a (i) para disponibilidade de caixa</x:v>
      </x:c>
      <x:c r="C14" s="21" t="str">
        <x:v>Material do curso: Mapeamento_MDF15_RGF_Anexo5_MSC_2026.xlsx</x:v>
      </x:c>
    </x:row>
    <x:row r="15" ht="46" customHeight="1">
      <x:c r="A15" s="165" t="str">
        <x:v>Manual de Demonstrativos Fiscais — 15ª edição</x:v>
      </x:c>
      <x:c r="B15" s="21" t="str">
        <x:v>Critério oficial do RGF Anexo 5; o cálculo de competências 01 a 11 é estimativa gerencial e não substitui o demonstrativo de encerramento</x:v>
      </x:c>
      <x:c r="C15" s="21" t="str">
        <x:v>https://www.gov.br/tesouronacional/pt-br/contabilidade-e-custos/manuais/manual-de-demonstrativos-fiscais-mdf</x:v>
      </x:c>
    </x:row>
    <x:row r="16" ht="46" customHeight="1">
      <x:c r="A16" s="165" t="str">
        <x:v>Portal da Transparência municipal</x:v>
      </x:c>
      <x:c r="B16" s="21" t="str">
        <x:v>Licitações, contratos, execução e pagamentos</x:v>
      </x:c>
      <x:c r="C16" s="21" t="str">
        <x:v>Portal oficial do município auditado</x:v>
      </x:c>
    </x:row>
    <x:row r="17" ht="46" customHeight="1">
      <x:c r="A17" s="165" t="str">
        <x:v>Diário Oficial</x:v>
      </x:c>
      <x:c r="B17" s="21" t="str">
        <x:v>Decretos de emergência, créditos adicionais e publicações</x:v>
      </x:c>
      <x:c r="C17" s="21" t="str">
        <x:v>Diário oficial do município/Estado</x:v>
      </x:c>
    </x:row>
    <x:row r="18" ht="46" customHeight="1">
      <x:c r="A18" s="165" t="str">
        <x:v>Lei nº 4.320/1964</x:v>
      </x:c>
      <x:c r="B18" s="21" t="str">
        <x:v>Empenho, liquidação e pagamento; créditos adicionais</x:v>
      </x:c>
      <x:c r="C18" s="21" t="str">
        <x:v>https://www.planalto.gov.br/ccivil_03/leis/l4320.htm</x:v>
      </x:c>
    </x:row>
    <x:row r="19" ht="46" customHeight="1">
      <x:c r="A19" s="165" t="str">
        <x:v>Lei Complementar nº 101/2000</x:v>
      </x:c>
      <x:c r="B19" s="21" t="str">
        <x:v>Gestão fiscal, metas, disponibilidade e assunção de obrigações</x:v>
      </x:c>
      <x:c r="C19" s="21" t="str">
        <x:v>https://www.planalto.gov.br/ccivil_03/leis/lcp/lcp101.htm</x:v>
      </x:c>
    </x:row>
    <x:row r="21">
      <x:c r="A21" s="26" t="str">
        <x:v>Regra de validade</x:v>
      </x:c>
      <x:c r="B21" s="26" t="str">
        <x:v>Regra de validade</x:v>
      </x:c>
      <x:c r="C21" s="26" t="str">
        <x:v>Regra de validade</x:v>
      </x:c>
    </x:row>
    <x:row r="22">
      <x:c r="A22" s="101" t="str">
        <x:v>Confirme o exercício, a competência, o município, o tipo de demonstrativo e a data da coleta. Preserve o arquivo original e o comprovante da consulta. Quando Painel Junino, SIGA, PCMGE015 ou Portal da Transparência divergirem, registre a diferença e identifique qual documento suporta a conclusão; não some bases que representem a mesma despesa.</x:v>
      </x:c>
      <x:c r="B22" s="102" t="str">
        <x:v>Confirme o exercício, a competência, o município, o tipo de demonstrativo e a data da coleta. Preserve o arquivo original e o comprovante da consulta. Quando Painel Junino, SIGA, PCMGE015 ou Portal da Transparência divergirem, registre a diferença e identifique qual documento suporta a conclusão; não some bases que representem a mesma despesa.</x:v>
      </x:c>
      <x:c r="C22" s="103" t="str">
        <x:v>Confirme o exercício, a competência, o município, o tipo de demonstrativo e a data da coleta. Preserve o arquivo original e o comprovante da consulta. Quando Painel Junino, SIGA, PCMGE015 ou Portal da Transparência divergirem, registre a diferença e identifique qual documento suporta a conclusão; não some bases que representem a mesma despesa.</x:v>
      </x:c>
    </x:row>
    <x:row r="23">
      <x:c r="A23" s="104" t="str">
        <x:v>Confirme o exercício, a competência, o município, o tipo de demonstrativo e a data da coleta. Preserve o arquivo original e o comprovante da consulta. Quando Painel Junino, SIGA, PCMGE015 ou Portal da Transparência divergirem, registre a diferença e identifique qual documento suporta a conclusão; não some bases que representem a mesma despesa.</x:v>
      </x:c>
      <x:c r="B23" s="105" t="str">
        <x:v>Confirme o exercício, a competência, o município, o tipo de demonstrativo e a data da coleta. Preserve o arquivo original e o comprovante da consulta. Quando Painel Junino, SIGA, PCMGE015 ou Portal da Transparência divergirem, registre a diferença e identifique qual documento suporta a conclusão; não some bases que representem a mesma despesa.</x:v>
      </x:c>
      <x:c r="C23" s="106" t="str">
        <x:v>Confirme o exercício, a competência, o município, o tipo de demonstrativo e a data da coleta. Preserve o arquivo original e o comprovante da consulta. Quando Painel Junino, SIGA, PCMGE015 ou Portal da Transparência divergirem, registre a diferença e identifique qual documento suporta a conclusão; não some bases que representem a mesma despesa.</x:v>
      </x:c>
    </x:row>
    <x:row r="24">
      <x:c r="A24" s="104" t="str">
        <x:v>Confirme o exercício, a competência, o município, o tipo de demonstrativo e a data da coleta. Preserve o arquivo original e o comprovante da consulta. Quando Painel Junino, SIGA, PCMGE015 ou Portal da Transparência divergirem, registre a diferença e identifique qual documento suporta a conclusão; não some bases que representem a mesma despesa.</x:v>
      </x:c>
      <x:c r="B24" s="105" t="str">
        <x:v>Confirme o exercício, a competência, o município, o tipo de demonstrativo e a data da coleta. Preserve o arquivo original e o comprovante da consulta. Quando Painel Junino, SIGA, PCMGE015 ou Portal da Transparência divergirem, registre a diferença e identifique qual documento suporta a conclusão; não some bases que representem a mesma despesa.</x:v>
      </x:c>
      <x:c r="C24" s="106" t="str">
        <x:v>Confirme o exercício, a competência, o município, o tipo de demonstrativo e a data da coleta. Preserve o arquivo original e o comprovante da consulta. Quando Painel Junino, SIGA, PCMGE015 ou Portal da Transparência divergirem, registre a diferença e identifique qual documento suporta a conclusão; não some bases que representem a mesma despesa.</x:v>
      </x:c>
    </x:row>
    <x:row r="25">
      <x:c r="A25" s="107" t="str">
        <x:v>Confirme o exercício, a competência, o município, o tipo de demonstrativo e a data da coleta. Preserve o arquivo original e o comprovante da consulta. Quando Painel Junino, SIGA, PCMGE015 ou Portal da Transparência divergirem, registre a diferença e identifique qual documento suporta a conclusão; não some bases que representem a mesma despesa.</x:v>
      </x:c>
      <x:c r="B25" s="108" t="str">
        <x:v>Confirme o exercício, a competência, o município, o tipo de demonstrativo e a data da coleta. Preserve o arquivo original e o comprovante da consulta. Quando Painel Junino, SIGA, PCMGE015 ou Portal da Transparência divergirem, registre a diferença e identifique qual documento suporta a conclusão; não some bases que representem a mesma despesa.</x:v>
      </x:c>
      <x:c r="C25" s="109" t="str">
        <x:v>Confirme o exercício, a competência, o município, o tipo de demonstrativo e a data da coleta. Preserve o arquivo original e o comprovante da consulta. Quando Painel Junino, SIGA, PCMGE015 ou Portal da Transparência divergirem, registre a diferença e identifique qual documento suporta a conclusão; não some bases que representem a mesma despesa.</x:v>
      </x:c>
    </x:row>
  </x:sheetData>
  <x:mergeCells>
    <x:mergeCell ref="A1:C2"/>
    <x:mergeCell ref="A21:C21"/>
    <x:mergeCell ref="A22:C25"/>
  </x:mergeCell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38" hidden="0" customWidth="1"/>
    <x:col min="3" max="3" width="26" hidden="0" customWidth="1"/>
    <x:col min="4" max="4" width="58" hidden="0" customWidth="1"/>
    <x:col min="5" max="5" width="18" hidden="0" customWidth="1"/>
    <x:col min="6" max="6" width="22" hidden="0" customWidth="1"/>
    <x:col min="7" max="7" width="18" hidden="0" customWidth="1"/>
    <x:col min="8" max="8" width="44" hidden="0" customWidth="1"/>
  </x:cols>
  <x:sheetData>
    <x:row r="1" ht="34" customHeight="1">
      <x:c r="A1" s="5" t="str">
        <x:v>CONTROLE DE ADERÊNCIA AO PROMPT MESTRE — CONCILIAÇÃO DE FESTEJOS</x:v>
      </x:c>
      <x:c r="B1" s="5" t="str">
        <x:v>CONTROLE DE ADERÊNCIA AO PROMPT MESTRE — CONCILIAÇÃO DE FESTEJOS</x:v>
      </x:c>
      <x:c r="C1" s="5" t="str">
        <x:v>CONTROLE DE ADERÊNCIA AO PROMPT MESTRE — CONCILIAÇÃO DE FESTEJOS</x:v>
      </x:c>
      <x:c r="D1" s="5" t="str">
        <x:v>CONTROLE DE ADERÊNCIA AO PROMPT MESTRE — CONCILIAÇÃO DE FESTEJOS</x:v>
      </x:c>
      <x:c r="E1" s="5" t="str">
        <x:v>CONTROLE DE ADERÊNCIA AO PROMPT MESTRE — CONCILIAÇÃO DE FESTEJOS</x:v>
      </x:c>
      <x:c r="F1" s="5" t="str">
        <x:v>CONTROLE DE ADERÊNCIA AO PROMPT MESTRE — CONCILIAÇÃO DE FESTEJOS</x:v>
      </x:c>
      <x:c r="G1" s="5" t="str">
        <x:v>CONTROLE DE ADERÊNCIA AO PROMPT MESTRE — CONCILIAÇÃO DE FESTEJOS</x:v>
      </x:c>
      <x:c r="H1" s="5" t="str">
        <x:v>CONTROLE DE ADERÊNCIA AO PROMPT MESTRE — CONCILIAÇÃO DE FESTEJOS</x:v>
      </x:c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34" customHeight="1">
      <x:c r="A2" s="5" t="str">
        <x:v>CONTROLE DE ADERÊNCIA AO PROMPT MESTRE — CONCILIAÇÃO DE FESTEJOS</x:v>
      </x:c>
      <x:c r="B2" s="5" t="str">
        <x:v>CONTROLE DE ADERÊNCIA AO PROMPT MESTRE — CONCILIAÇÃO DE FESTEJOS</x:v>
      </x:c>
      <x:c r="C2" s="5" t="str">
        <x:v>CONTROLE DE ADERÊNCIA AO PROMPT MESTRE — CONCILIAÇÃO DE FESTEJOS</x:v>
      </x:c>
      <x:c r="D2" s="5" t="str">
        <x:v>CONTROLE DE ADERÊNCIA AO PROMPT MESTRE — CONCILIAÇÃO DE FESTEJOS</x:v>
      </x:c>
      <x:c r="E2" s="5" t="str">
        <x:v>CONTROLE DE ADERÊNCIA AO PROMPT MESTRE — CONCILIAÇÃO DE FESTEJOS</x:v>
      </x:c>
      <x:c r="F2" s="5" t="str">
        <x:v>CONTROLE DE ADERÊNCIA AO PROMPT MESTRE — CONCILIAÇÃO DE FESTEJOS</x:v>
      </x:c>
      <x:c r="G2" s="5" t="str">
        <x:v>CONTROLE DE ADERÊNCIA AO PROMPT MESTRE — CONCILIAÇÃO DE FESTEJOS</x:v>
      </x:c>
      <x:c r="H2" s="5" t="str">
        <x:v>CONTROLE DE ADERÊNCIA AO PROMPT MESTRE — CONCILIAÇÃO DE FESTEJOS</x:v>
      </x:c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4">
      <x:c r="A4" s="26" t="str">
        <x:v>Marque somente após confirmar a evidência e o vínculo com a aba/campo indicado. Este controle não substitui a revisão do auditor.</x:v>
      </x:c>
      <x:c r="B4" s="26" t="str">
        <x:v>Marque somente após confirmar a evidência e o vínculo com a aba/campo indicado. Este controle não substitui a revisão do auditor.</x:v>
      </x:c>
      <x:c r="C4" s="26" t="str">
        <x:v>Marque somente após confirmar a evidência e o vínculo com a aba/campo indicado. Este controle não substitui a revisão do auditor.</x:v>
      </x:c>
      <x:c r="D4" s="26" t="str">
        <x:v>Marque somente após confirmar a evidência e o vínculo com a aba/campo indicado. Este controle não substitui a revisão do auditor.</x:v>
      </x:c>
      <x:c r="E4" s="26" t="str">
        <x:v>Marque somente após confirmar a evidência e o vínculo com a aba/campo indicado. Este controle não substitui a revisão do auditor.</x:v>
      </x:c>
      <x:c r="F4" s="26" t="str">
        <x:v>Marque somente após confirmar a evidência e o vínculo com a aba/campo indicado. Este controle não substitui a revisão do auditor.</x:v>
      </x:c>
      <x:c r="G4" s="26" t="str">
        <x:v>Marque somente após confirmar a evidência e o vínculo com a aba/campo indicado. Este controle não substitui a revisão do auditor.</x:v>
      </x:c>
      <x:c r="H4" s="26" t="str">
        <x:v>Marque somente após confirmar a evidência e o vínculo com a aba/campo indicado. Este controle não substitui a revisão do auditor.</x:v>
      </x:c>
    </x:row>
    <x:row r="6" ht="40" customHeight="1">
      <x:c r="A6" s="11" t="str">
        <x:v>Bloco</x:v>
      </x:c>
      <x:c r="B6" s="11" t="str">
        <x:v>Saída/validação exigida</x:v>
      </x:c>
      <x:c r="C6" s="11" t="str">
        <x:v>Aba principal</x:v>
      </x:c>
      <x:c r="D6" s="11" t="str">
        <x:v>Critério de aceite</x:v>
      </x:c>
      <x:c r="E6" s="11" t="str">
        <x:v>Evidência ID</x:v>
      </x:c>
      <x:c r="F6" s="11" t="str">
        <x:v>Responsável</x:v>
      </x:c>
      <x:c r="G6" s="11" t="str">
        <x:v>Status</x:v>
      </x:c>
      <x:c r="H6" s="11" t="str">
        <x:v>Observação/revisão</x:v>
      </x:c>
    </x:row>
    <x:row r="7" ht="54" customHeight="1">
      <x:c r="A7" s="20" t="str">
        <x:v>Saída A</x:v>
      </x:c>
      <x:c r="B7" s="20" t="str">
        <x:v>Identificação do recorte e limitações</x:v>
      </x:c>
      <x:c r="C7" s="20" t="str">
        <x:v>10_Sintese</x:v>
      </x:c>
      <x:c r="D7" s="20" t="str">
        <x:v>Município, exercício, período, evento, unidade, ação, fonte, data de corte e limitações informados</x:v>
      </x:c>
      <x:c r="E7" s="117"/>
      <x:c r="F7" s="117"/>
      <x:c r="G7" s="117"/>
      <x:c r="H7" s="117"/>
    </x:row>
    <x:row r="8" ht="54" customHeight="1">
      <x:c r="A8" s="21" t="str">
        <x:v>Saída B</x:v>
      </x:c>
      <x:c r="B8" s="21" t="str">
        <x:v>População consolidada sem duplicidade</x:v>
      </x:c>
      <x:c r="C8" s="21" t="str">
        <x:v>03_Contratacoes</x:v>
      </x:c>
      <x:c r="D8" s="21" t="str">
        <x:v>Contrato/processo individualizado; Painel tratado como população declarada</x:v>
      </x:c>
      <x:c r="E8" s="118"/>
      <x:c r="F8" s="118"/>
      <x:c r="G8" s="118"/>
      <x:c r="H8" s="118"/>
    </x:row>
    <x:row r="9" ht="54" customHeight="1">
      <x:c r="A9" s="21" t="str">
        <x:v>Saída C</x:v>
      </x:c>
      <x:c r="B9" s="21" t="str">
        <x:v>Conciliação Painel × contrato × execução</x:v>
      </x:c>
      <x:c r="C9" s="21" t="str">
        <x:v>03B_Conciliacao</x:v>
      </x:c>
      <x:c r="D9" s="21" t="str">
        <x:v>Contratado, empenho líquido, liquidado e pago em colunas distintas</x:v>
      </x:c>
      <x:c r="E9" s="118"/>
      <x:c r="F9" s="118"/>
      <x:c r="G9" s="118"/>
      <x:c r="H9" s="118"/>
    </x:row>
    <x:row r="10" ht="54" customHeight="1">
      <x:c r="A10" s="21" t="str">
        <x:v>Saída D</x:v>
      </x:c>
      <x:c r="B10" s="21" t="str">
        <x:v>Teste dos detalhamentos 94 e 99</x:v>
      </x:c>
      <x:c r="C10" s="21" t="str">
        <x:v>03A_Base_TCM</x:v>
      </x:c>
      <x:c r="D10" s="21" t="str">
        <x:v>Registro 99 incluído somente com vínculo documental ao evento</x:v>
      </x:c>
      <x:c r="E10" s="118"/>
      <x:c r="F10" s="118"/>
      <x:c r="G10" s="118"/>
      <x:c r="H10" s="118"/>
    </x:row>
    <x:row r="11" ht="54" customHeight="1">
      <x:c r="A11" s="21" t="str">
        <x:v>Saída E</x:v>
      </x:c>
      <x:c r="B11" s="21" t="str">
        <x:v>Controle PCMGE015</x:v>
      </x:c>
      <x:c r="C11" s="21" t="str">
        <x:v>03C_Controle_PCMGE015</x:v>
      </x:c>
      <x:c r="D11" s="21" t="str">
        <x:v>Mesmo estágio, competência, unidade/ação, fonte e detalhamento</x:v>
      </x:c>
      <x:c r="E11" s="118"/>
      <x:c r="F11" s="118"/>
      <x:c r="G11" s="118"/>
      <x:c r="H11" s="118"/>
    </x:row>
    <x:row r="12" ht="54" customHeight="1">
      <x:c r="A12" s="21" t="str">
        <x:v>Saída F</x:v>
      </x:c>
      <x:c r="B12" s="21" t="str">
        <x:v>Pagamento e PCMGE056</x:v>
      </x:c>
      <x:c r="C12" s="21" t="str">
        <x:v>05_Execucao</x:v>
      </x:c>
      <x:c r="D12" s="21" t="str">
        <x:v>Pagamento conciliado ao processo, ordem de pagamento e banco</x:v>
      </x:c>
      <x:c r="E12" s="118"/>
      <x:c r="F12" s="118"/>
      <x:c r="G12" s="118"/>
      <x:c r="H12" s="118"/>
    </x:row>
    <x:row r="13" ht="54" customHeight="1">
      <x:c r="A13" s="21" t="str">
        <x:v>Saída G</x:v>
      </x:c>
      <x:c r="B13" s="21" t="str">
        <x:v>Disponibilidade da dotação</x:v>
      </x:c>
      <x:c r="C13" s="21" t="str">
        <x:v>04_Dotacao</x:v>
      </x:c>
      <x:c r="D13" s="21" t="str">
        <x:v>Saldo inicial + acréscimos − reduções − empenhos líquidos; saldo na data demonstrado</x:v>
      </x:c>
      <x:c r="E13" s="118"/>
      <x:c r="F13" s="118"/>
      <x:c r="G13" s="118"/>
      <x:c r="H13" s="118"/>
    </x:row>
    <x:row r="14" ht="54" customHeight="1">
      <x:c r="A14" s="21" t="str">
        <x:v>Saída H</x:v>
      </x:c>
      <x:c r="B14" s="21" t="str">
        <x:v>Disponibilidade mensal de caixa por fonte</x:v>
      </x:c>
      <x:c r="C14" s="21" t="str">
        <x:v>06_Caixa_Fontes</x:v>
      </x:c>
      <x:c r="D14" s="21" t="str">
        <x:v>Ending_Balance, contas (a) a (i), PO 10, fontes negativas preservadas e natureza da apuração identificada</x:v>
      </x:c>
      <x:c r="E14" s="118"/>
      <x:c r="F14" s="118"/>
      <x:c r="G14" s="118"/>
      <x:c r="H14" s="118"/>
    </x:row>
    <x:row r="15" ht="54" customHeight="1">
      <x:c r="A15" s="21" t="str">
        <x:v>Saída I</x:v>
      </x:c>
      <x:c r="B15" s="21" t="str">
        <x:v>Matriz de divergências e diligências</x:v>
      </x:c>
      <x:c r="C15" s="21" t="str">
        <x:v>03D_Excecoes</x:v>
      </x:c>
      <x:c r="D15" s="21" t="str">
        <x:v>Cada divergência tem hipótese, evidência, ação, responsável e situação</x:v>
      </x:c>
      <x:c r="E15" s="118"/>
      <x:c r="F15" s="118"/>
      <x:c r="G15" s="118"/>
      <x:c r="H15" s="118"/>
    </x:row>
    <x:row r="16" ht="54" customHeight="1">
      <x:c r="A16" s="21" t="str">
        <x:v>Saída J</x:v>
      </x:c>
      <x:c r="B16" s="21" t="str">
        <x:v>Respostas individualizadas Q01 a Q09</x:v>
      </x:c>
      <x:c r="C16" s="21" t="str">
        <x:v>09_Matriz_Respostas</x:v>
      </x:c>
      <x:c r="D16" s="21" t="str">
        <x:v>Resposta direta, quantificada, com evidências e limitações</x:v>
      </x:c>
      <x:c r="E16" s="118"/>
      <x:c r="F16" s="118"/>
      <x:c r="G16" s="118"/>
      <x:c r="H16" s="118"/>
    </x:row>
    <x:row r="17" ht="54" customHeight="1">
      <x:c r="A17" s="21" t="str">
        <x:v>Saída K</x:v>
      </x:c>
      <x:c r="B17" s="21" t="str">
        <x:v>Síntese e controle de qualidade</x:v>
      </x:c>
      <x:c r="C17" s="21" t="str">
        <x:v>10_Sintese</x:v>
      </x:c>
      <x:c r="D17" s="21" t="str">
        <x:v>Conclusão aprovada após todos os controles</x:v>
      </x:c>
      <x:c r="E17" s="118"/>
      <x:c r="F17" s="118"/>
      <x:c r="G17" s="118"/>
      <x:c r="H17" s="118"/>
    </x:row>
    <x:row r="18" ht="54" customHeight="1">
      <x:c r="A18" s="21" t="str">
        <x:v>Validação 1</x:v>
      </x:c>
      <x:c r="B18" s="21" t="str">
        <x:v>Fases não somadas</x:v>
      </x:c>
      <x:c r="C18" s="21" t="str">
        <x:v>03B_Conciliacao</x:v>
      </x:c>
      <x:c r="D18" s="21" t="str">
        <x:v>Nenhum total mistura contrato, empenho, liquidação e pagamento</x:v>
      </x:c>
      <x:c r="E18" s="118"/>
      <x:c r="F18" s="118"/>
      <x:c r="G18" s="118"/>
      <x:c r="H18" s="118"/>
    </x:row>
    <x:row r="19" ht="54" customHeight="1">
      <x:c r="A19" s="21" t="str">
        <x:v>Validação 2</x:v>
      </x:c>
      <x:c r="B19" s="21" t="str">
        <x:v>Empenho líquido</x:v>
      </x:c>
      <x:c r="C19" s="21" t="str">
        <x:v>03A_Base_TCM</x:v>
      </x:c>
      <x:c r="D19" s="21" t="str">
        <x:v>Empenho bruto menos anulações</x:v>
      </x:c>
      <x:c r="E19" s="118"/>
      <x:c r="F19" s="118"/>
      <x:c r="G19" s="118"/>
      <x:c r="H19" s="118"/>
    </x:row>
    <x:row r="20" ht="54" customHeight="1">
      <x:c r="A20" s="21" t="str">
        <x:v>Validação 3</x:v>
      </x:c>
      <x:c r="B20" s="21" t="str">
        <x:v>Pagamento não duplicado</x:v>
      </x:c>
      <x:c r="C20" s="21" t="str">
        <x:v>05_Execucao</x:v>
      </x:c>
      <x:c r="D20" s="21" t="str">
        <x:v>Pago não somado ao liquidado</x:v>
      </x:c>
      <x:c r="E20" s="118"/>
      <x:c r="F20" s="118"/>
      <x:c r="G20" s="118"/>
      <x:c r="H20" s="118"/>
    </x:row>
    <x:row r="21" ht="54" customHeight="1">
      <x:c r="A21" s="21" t="str">
        <x:v>Validação 4</x:v>
      </x:c>
      <x:c r="B21" s="21" t="str">
        <x:v>Semântica de coluna genérica</x:v>
      </x:c>
      <x:c r="C21" s="21" t="str">
        <x:v>03A_Base_TCM</x:v>
      </x:c>
      <x:c r="D21" s="21" t="str">
        <x:v>Campo 'valor' classificado somente após prova do leiaute</x:v>
      </x:c>
      <x:c r="E21" s="118"/>
      <x:c r="F21" s="118"/>
      <x:c r="G21" s="118"/>
      <x:c r="H21" s="118"/>
    </x:row>
    <x:row r="22" ht="54" customHeight="1">
      <x:c r="A22" s="21" t="str">
        <x:v>Validação 5</x:v>
      </x:c>
      <x:c r="B22" s="21" t="str">
        <x:v>Vínculos automáticos revisados</x:v>
      </x:c>
      <x:c r="C22" s="21" t="str">
        <x:v>03B_Conciliacao</x:v>
      </x:c>
      <x:c r="D22" s="21" t="str">
        <x:v>Similaridade nominal não é conclusão definitiva</x:v>
      </x:c>
      <x:c r="E22" s="118"/>
      <x:c r="F22" s="118"/>
      <x:c r="G22" s="118"/>
      <x:c r="H22" s="118"/>
    </x:row>
    <x:row r="23" ht="54" customHeight="1">
      <x:c r="A23" s="21" t="str">
        <x:v>Validação 6</x:v>
      </x:c>
      <x:c r="B23" s="21" t="str">
        <x:v>Hierarquia das fontes</x:v>
      </x:c>
      <x:c r="C23" s="21" t="str">
        <x:v>02_Evidencias</x:v>
      </x:c>
      <x:c r="D23" s="21" t="str">
        <x:v>Processo e documentos primários prevalecem; divergências permanecem registradas</x:v>
      </x:c>
      <x:c r="E23" s="118"/>
      <x:c r="F23" s="118"/>
      <x:c r="G23" s="118"/>
      <x:c r="H23" s="118"/>
    </x:row>
    <x:row r="24" ht="54" customHeight="1">
      <x:c r="A24" s="21" t="str">
        <x:v>Validação 7</x:v>
      </x:c>
      <x:c r="B24" s="21" t="str">
        <x:v>Mensal × fechamento</x:v>
      </x:c>
      <x:c r="C24" s="21" t="str">
        <x:v>06_Caixa_Fontes</x:v>
      </x:c>
      <x:c r="D24" s="21" t="str">
        <x:v>Competências 01 a 11 rotuladas estimativa gerencial; fechamento identificado separadamente</x:v>
      </x:c>
      <x:c r="E24" s="118"/>
      <x:c r="F24" s="118"/>
      <x:c r="G24" s="118"/>
      <x:c r="H24" s="118"/>
    </x:row>
    <x:row r="25" ht="54" customHeight="1">
      <x:c r="A25" s="21" t="str">
        <x:v>Validação 8</x:v>
      </x:c>
      <x:c r="B25" s="21" t="str">
        <x:v>Contas especiais na coluna (e)</x:v>
      </x:c>
      <x:c r="C25" s="21" t="str">
        <x:v>06_Caixa_Fontes</x:v>
      </x:c>
      <x:c r="D25" s="21" t="str">
        <x:v>863210000 e 218800000/228800000 aplicadas às fontes correspondentes</x:v>
      </x:c>
      <x:c r="E25" s="118"/>
      <x:c r="F25" s="118"/>
      <x:c r="G25" s="118"/>
      <x:c r="H25" s="118"/>
    </x:row>
  </x:sheetData>
  <x:mergeCells>
    <x:mergeCell ref="A1:H2"/>
    <x:mergeCell ref="A4:H4"/>
  </x:mergeCells>
  <x:conditionalFormatting sqref="G7:G25">
    <x:cfRule type="containsText" dxfId="28" priority="1" operator="containsText" text="Não conforme"/>
    <x:cfRule type="containsText" dxfId="29" priority="2" operator="containsText" text="Com ressalvas"/>
    <x:cfRule type="containsText" dxfId="30" priority="3" operator="containsText" text="Conforme"/>
    <x:cfRule type="containsText" dxfId="31" priority="4" operator="containsText" text="Não concluído"/>
  </x:conditionalFormatting>
  <x:dataValidations count="1">
    <x:dataValidation type="list" sqref="G7:G25">
      <x:formula1>"Atendido,Parcial,Não atendido,Não se aplica,Pendente"</x:formula1>
    </x:dataValidation>
  </x:dataValidations>
  <x:pageMargins left="0.7" right="0.7" top="0.75" bottom="0.75" header="0.3" footer="0.3"/>
</x:worksheet>
</file>